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itcfs007\Traffic_Management\Regulations\Speed Zones\2020 Speed Zoning Update\JulyTEMUpdates\"/>
    </mc:Choice>
  </mc:AlternateContent>
  <xr:revisionPtr revIDLastSave="0" documentId="13_ncr:1_{2BE483D2-FAC1-45BB-B4F4-9C35037D0EF1}" xr6:coauthVersionLast="45" xr6:coauthVersionMax="45" xr10:uidLastSave="{00000000-0000-0000-0000-000000000000}"/>
  <bookViews>
    <workbookView xWindow="-120" yWindow="-120" windowWidth="29040" windowHeight="15840" xr2:uid="{00000000-000D-0000-FFFF-FFFF00000000}"/>
  </bookViews>
  <sheets>
    <sheet name="Full Study Warrant Form" sheetId="4" r:id="rId1"/>
    <sheet name="Calculation Sheet" sheetId="1" r:id="rId2"/>
    <sheet name="Roadway Characteristics" sheetId="5" r:id="rId3"/>
    <sheet name="Crashes to Include" sheetId="3" r:id="rId4"/>
  </sheets>
  <definedNames>
    <definedName name="_xlnm.Print_Area" localSheetId="1">'Calculation Sheet'!$A$2:$M$57</definedName>
    <definedName name="_xlnm.Print_Area" localSheetId="3">'Crashes to Include'!$A$1:$P$45</definedName>
    <definedName name="_xlnm.Print_Area" localSheetId="0">'Full Study Warrant Form'!$A$1:$V$39</definedName>
    <definedName name="_xlnm.Print_Area" localSheetId="2">'Roadway Characteristics'!$A$1:$M$38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4" l="1"/>
  <c r="L55" i="1" l="1"/>
  <c r="D24" i="1" l="1"/>
  <c r="L24" i="1" s="1"/>
  <c r="M57" i="1" l="1"/>
  <c r="H55" i="1"/>
  <c r="C55" i="1"/>
  <c r="I51" i="1"/>
  <c r="C51" i="1"/>
  <c r="A49" i="1"/>
  <c r="A48" i="1"/>
  <c r="A47" i="1"/>
  <c r="L44" i="1"/>
  <c r="D35" i="1"/>
  <c r="L35" i="1" s="1"/>
  <c r="D26" i="1"/>
  <c r="L26" i="1" s="1"/>
  <c r="D25" i="1"/>
  <c r="L25" i="1" s="1"/>
  <c r="D15" i="1"/>
  <c r="F15" i="1" s="1"/>
  <c r="J14" i="1"/>
  <c r="L14" i="1" s="1"/>
  <c r="L16" i="1" s="1"/>
  <c r="K18" i="1" s="1"/>
  <c r="D14" i="1"/>
  <c r="F14" i="1" s="1"/>
  <c r="C10" i="1"/>
  <c r="H9" i="1"/>
  <c r="C9" i="1"/>
  <c r="H8" i="1"/>
  <c r="C8" i="1"/>
  <c r="M7" i="1"/>
  <c r="H7" i="1"/>
  <c r="C7" i="1"/>
  <c r="M6" i="1"/>
  <c r="H6" i="1"/>
  <c r="C6" i="1"/>
  <c r="H10" i="1"/>
  <c r="I19" i="1" s="1"/>
  <c r="F16" i="1" l="1"/>
  <c r="I18" i="1" s="1"/>
  <c r="M28" i="1"/>
  <c r="D34" i="1" s="1"/>
  <c r="L34" i="1" s="1"/>
  <c r="M18" i="1" l="1"/>
  <c r="D33" i="1" s="1"/>
  <c r="L33" i="1" s="1"/>
  <c r="M37" i="1" s="1"/>
  <c r="L41" i="1" s="1"/>
  <c r="E24" i="4" l="1"/>
  <c r="H4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wvorst</author>
    <author>Aaron Conley</author>
    <author>jdefuria</author>
  </authors>
  <commentList>
    <comment ref="I13" authorId="0" shapeId="0" xr:uid="{00000000-0006-0000-0000-000002000000}">
      <text>
        <r>
          <rPr>
            <b/>
            <sz val="8"/>
            <color indexed="81"/>
            <rFont val="Tahoma"/>
            <family val="2"/>
          </rPr>
          <t>Houses or farms with multiple drives are counted as 1.  Private streets/drives which serve more than two houses should be counted as a Minor Street Intersection.</t>
        </r>
        <r>
          <rPr>
            <sz val="8"/>
            <color indexed="81"/>
            <rFont val="Tahoma"/>
            <family val="2"/>
          </rPr>
          <t xml:space="preserve">
</t>
        </r>
      </text>
    </comment>
    <comment ref="I14" authorId="0" shapeId="0" xr:uid="{00000000-0006-0000-0000-000003000000}">
      <text>
        <r>
          <rPr>
            <b/>
            <sz val="8"/>
            <color indexed="81"/>
            <rFont val="Tahoma"/>
            <family val="2"/>
          </rPr>
          <t>Small business, apartment/condo, or public building that generates sporadic traffic throughout the day.  A low traffic generator.</t>
        </r>
      </text>
    </comment>
    <comment ref="I15" authorId="0" shapeId="0" xr:uid="{00000000-0006-0000-0000-000006000000}">
      <text>
        <r>
          <rPr>
            <b/>
            <sz val="8"/>
            <color indexed="81"/>
            <rFont val="Tahoma"/>
            <family val="2"/>
          </rPr>
          <t xml:space="preserve">Unsignalized.  Minor/low-volume subdivision, township or county road.  Do not include intersection at the beginning and end of the section being studied.  </t>
        </r>
      </text>
    </comment>
    <comment ref="I19" authorId="1" shapeId="0" xr:uid="{00000000-0006-0000-0000-00000A000000}">
      <text>
        <r>
          <rPr>
            <sz val="9"/>
            <color indexed="81"/>
            <rFont val="Calibri"/>
            <family val="2"/>
            <scheme val="minor"/>
          </rPr>
          <t>Hold cursor over alphabetic value to the right to view description then select roadway characteristic that represents a majority of the study area.</t>
        </r>
      </text>
    </comment>
    <comment ref="P19" authorId="2" shapeId="0" xr:uid="{00000000-0006-0000-0000-00000B000000}">
      <text>
        <r>
          <rPr>
            <sz val="8"/>
            <color indexed="81"/>
            <rFont val="Tahoma"/>
            <family val="2"/>
          </rPr>
          <t>C. Constant, tightly-spaced, sharp curves and/or hillcrests that affect travel speeds and/or severely restrict horizontal and/or vertical sight distance in nearly all of the study area.  The sharp alignment dictates travel speeds to such an extent that roadside obstructions and features limiting lateral sight distance need not be a factor.</t>
        </r>
      </text>
    </comment>
    <comment ref="Q19" authorId="2" shapeId="0" xr:uid="{00000000-0006-0000-0000-00000C000000}">
      <text>
        <r>
          <rPr>
            <sz val="8"/>
            <color indexed="81"/>
            <rFont val="Arial"/>
            <family val="2"/>
          </rPr>
          <t xml:space="preserve">B3. Gentle curves and/or straight-aways with level to moderate grades, interspersed with sharp curves and/or hillcrests that affect travel speeds and limit horizontal and/or vertical sight distance in the majority of the study area.  Frequent roadside obstructions and features limit lateral sight distance through most of the study area.
</t>
        </r>
      </text>
    </comment>
    <comment ref="R19" authorId="2" shapeId="0" xr:uid="{00000000-0006-0000-0000-00000D000000}">
      <text>
        <r>
          <rPr>
            <sz val="8"/>
            <color indexed="81"/>
            <rFont val="Arial"/>
            <family val="2"/>
          </rPr>
          <t>B2. Gentle curves and/or straight-aways with level to moderate grades, interspersed with sharp curves and/or hillcrests that affect travel speeds and limit horizontal and/or vertical sight distance in the majority of the study area.  Occasional roadside obstructions and features limit lateral sight distance.</t>
        </r>
      </text>
    </comment>
    <comment ref="S19" authorId="2" shapeId="0" xr:uid="{00000000-0006-0000-0000-00000E000000}">
      <text>
        <r>
          <rPr>
            <sz val="8"/>
            <color indexed="81"/>
            <rFont val="Arial"/>
            <family val="2"/>
          </rPr>
          <t>B1. Gentle curves and/or straight-aways with level to moderate grades, interspersed with sharp curves and/or hillcrests that affect travel speeds and limit horizontal and/or vertical sight distance in much of the study area.  Basically free of roadside obstructions and features that limit lateral sight distance.</t>
        </r>
      </text>
    </comment>
    <comment ref="T19" authorId="2" shapeId="0" xr:uid="{00000000-0006-0000-0000-00000F000000}">
      <text>
        <r>
          <rPr>
            <sz val="8"/>
            <color indexed="81"/>
            <rFont val="Arial"/>
            <family val="2"/>
          </rPr>
          <t>A3. Relatively straight, level road that generally provides adequate horizontal and vertical sight distance but may have a random curve and/or hillcrest that affect travel speeds in only a short section of the study area. Frequent roadside obstructions and features limit lateral sight distances through most of the study area.</t>
        </r>
      </text>
    </comment>
    <comment ref="U19" authorId="2" shapeId="0" xr:uid="{00000000-0006-0000-0000-000010000000}">
      <text>
        <r>
          <rPr>
            <sz val="8"/>
            <color indexed="81"/>
            <rFont val="Arial"/>
            <family val="2"/>
          </rPr>
          <t>A2. Relatively straight, level road that generally provides adequate horizontal and vertical sight distance but may have a random curve and/or hillcrest that affect travel speeds in only a short section of the study area. Occasional roadside obstructions and features limit lateral sight distance.</t>
        </r>
      </text>
    </comment>
    <comment ref="V19" authorId="2" shapeId="0" xr:uid="{00000000-0006-0000-0000-000011000000}">
      <text>
        <r>
          <rPr>
            <sz val="8"/>
            <color indexed="81"/>
            <rFont val="Arial"/>
            <family val="2"/>
          </rPr>
          <t>A1. Relatively straight, level road that generally provides adequate horizontal and vertical sight distance but may have a random curve and/or hillcrest that affect travel speeds in only a short section of the study area. Basically free of roadside obstructions and features that limit lateral sight distance.</t>
        </r>
      </text>
    </comment>
    <comment ref="K37" authorId="1" shapeId="0" xr:uid="{00000000-0006-0000-0000-000013000000}">
      <text>
        <r>
          <rPr>
            <sz val="8"/>
            <color indexed="81"/>
            <rFont val="Tahoma"/>
            <family val="2"/>
          </rPr>
          <t>Completed by ODOT for comparison or verification of calculated speed.</t>
        </r>
      </text>
    </comment>
  </commentList>
</comments>
</file>

<file path=xl/sharedStrings.xml><?xml version="1.0" encoding="utf-8"?>
<sst xmlns="http://schemas.openxmlformats.org/spreadsheetml/2006/main" count="260" uniqueCount="227">
  <si>
    <t>Ohio Department of Transportation</t>
  </si>
  <si>
    <t>X 1 =</t>
  </si>
  <si>
    <t>X 2 =</t>
  </si>
  <si>
    <t>X 3 =</t>
  </si>
  <si>
    <t>TOTAL TYPE (A)</t>
  </si>
  <si>
    <t>TOTAL CLASS (B)</t>
  </si>
  <si>
    <t xml:space="preserve">      (A)</t>
  </si>
  <si>
    <t>+      (B)</t>
  </si>
  <si>
    <t>=</t>
  </si>
  <si>
    <t>FACTORS</t>
  </si>
  <si>
    <t>C</t>
  </si>
  <si>
    <t>MPH</t>
  </si>
  <si>
    <t>B3</t>
  </si>
  <si>
    <t>B2</t>
  </si>
  <si>
    <t>B1</t>
  </si>
  <si>
    <t>A3</t>
  </si>
  <si>
    <t>A2</t>
  </si>
  <si>
    <t>A1</t>
  </si>
  <si>
    <t>Houses or Farms</t>
  </si>
  <si>
    <t>Begin Study At:</t>
  </si>
  <si>
    <t>End Study At:</t>
  </si>
  <si>
    <t>Must have direct access to the roadway being studied.</t>
  </si>
  <si>
    <t>Road Name:</t>
  </si>
  <si>
    <t>County:</t>
  </si>
  <si>
    <t>Length:</t>
  </si>
  <si>
    <t>miles</t>
  </si>
  <si>
    <t xml:space="preserve">No. of Houses or Farms                     </t>
  </si>
  <si>
    <t>Length</t>
  </si>
  <si>
    <t>Click Here to Return to 'Full Study Warrant Form' (Data Input Page)</t>
  </si>
  <si>
    <t>HIGHWAY DEVELOPMENT</t>
  </si>
  <si>
    <t>ROADWAY FEATURES</t>
  </si>
  <si>
    <t>SPEED CALCULATION</t>
  </si>
  <si>
    <t>OHIO DEPARTMENT OF TRANSPORTATION</t>
  </si>
  <si>
    <t>Jurisdiction:</t>
  </si>
  <si>
    <t>CRITERIA</t>
  </si>
  <si>
    <t>TOTAL</t>
  </si>
  <si>
    <t>Road Number:</t>
  </si>
  <si>
    <t>Begin Log Point:</t>
  </si>
  <si>
    <t>End Log Point:</t>
  </si>
  <si>
    <t>Existing Speed Limit:</t>
  </si>
  <si>
    <t>Average Daily Traffic:</t>
  </si>
  <si>
    <t>LOCATION</t>
  </si>
  <si>
    <t xml:space="preserve">TOTAL SPEED FACTORS: </t>
  </si>
  <si>
    <t xml:space="preserve">TOTAL HIGHWAY DEVELOPMENT: </t>
  </si>
  <si>
    <t xml:space="preserve">TOTAL ROADWAY FEATURES: </t>
  </si>
  <si>
    <t>Highway Development</t>
  </si>
  <si>
    <t>Roadway Features</t>
  </si>
  <si>
    <t>Shoulder Width (feet)</t>
  </si>
  <si>
    <t>Total Speed Factors</t>
  </si>
  <si>
    <t>No. of Speed Criteria</t>
  </si>
  <si>
    <t>Yes</t>
  </si>
  <si>
    <t>No</t>
  </si>
  <si>
    <t>*COMPLETE ALL GREEN SHADED AREAS*</t>
  </si>
  <si>
    <t>COUNTY:</t>
  </si>
  <si>
    <t>JURISDICTION:</t>
  </si>
  <si>
    <t>ROUTE NAME:</t>
  </si>
  <si>
    <t>ROUTE NUMBER:</t>
  </si>
  <si>
    <t>BEGIN STUDY AT:</t>
  </si>
  <si>
    <t>BEGIN LOGPOINT:</t>
  </si>
  <si>
    <t>END STUDY AT:</t>
  </si>
  <si>
    <t>END LOGPOINT:</t>
  </si>
  <si>
    <t>AVERAGE DAILY TRAFFIC (ADT):</t>
  </si>
  <si>
    <t>EXISTING SPEED LIMIT (MPH):</t>
  </si>
  <si>
    <t>LENGTH (MILE):</t>
  </si>
  <si>
    <t>SPEED ZONE EVALUATION SHEET</t>
  </si>
  <si>
    <t>Roadway Characteristics</t>
  </si>
  <si>
    <t>CALCULATION SHEET</t>
  </si>
  <si>
    <t>CRASHES TO INCLUDE</t>
  </si>
  <si>
    <t>STUDY BY:</t>
  </si>
  <si>
    <t>DATE:</t>
  </si>
  <si>
    <t>CALCULATED SPEED:</t>
  </si>
  <si>
    <t>REQUESTED SPEED:</t>
  </si>
  <si>
    <t>APPROVED SPEED:</t>
  </si>
  <si>
    <t>TEST RUN:</t>
  </si>
  <si>
    <r>
      <t xml:space="preserve">Shoulder Width </t>
    </r>
    <r>
      <rPr>
        <sz val="8"/>
        <rFont val="Calibri"/>
        <family val="2"/>
        <scheme val="minor"/>
      </rPr>
      <t>(Round down to nearest foot)</t>
    </r>
  </si>
  <si>
    <r>
      <t xml:space="preserve">To View </t>
    </r>
    <r>
      <rPr>
        <b/>
        <sz val="8"/>
        <rFont val="Calibri"/>
        <family val="2"/>
        <scheme val="minor"/>
      </rPr>
      <t>Calculation Sheet</t>
    </r>
    <r>
      <rPr>
        <sz val="8"/>
        <rFont val="Calibri"/>
        <family val="2"/>
        <scheme val="minor"/>
      </rPr>
      <t xml:space="preserve"> or Examples of</t>
    </r>
    <r>
      <rPr>
        <b/>
        <sz val="8"/>
        <rFont val="Calibri"/>
        <family val="2"/>
        <scheme val="minor"/>
      </rPr>
      <t xml:space="preserve"> Roadway Characteristics</t>
    </r>
    <r>
      <rPr>
        <sz val="8"/>
        <rFont val="Calibri"/>
        <family val="2"/>
        <scheme val="minor"/>
      </rPr>
      <t xml:space="preserve"> and </t>
    </r>
    <r>
      <rPr>
        <b/>
        <sz val="8"/>
        <rFont val="Calibri"/>
        <family val="2"/>
        <scheme val="minor"/>
      </rPr>
      <t>Crashes to Include</t>
    </r>
    <r>
      <rPr>
        <sz val="8"/>
        <rFont val="Calibri"/>
        <family val="2"/>
        <scheme val="minor"/>
      </rPr>
      <t>, use Buttons Below.</t>
    </r>
  </si>
  <si>
    <t>ROADWAY CHARACTERISTICS</t>
  </si>
  <si>
    <t>*INCLUDE THE RELATED RESOLUTION(S) WHEN SUBMITTING THIS FORM*</t>
  </si>
  <si>
    <t>BELOW FOR ODOT USE ONLY</t>
  </si>
  <si>
    <t xml:space="preserve"> TEST RUN SPEED: </t>
  </si>
  <si>
    <t xml:space="preserve">APPROVED SPEED: </t>
  </si>
  <si>
    <t xml:space="preserve">CHECKED BY: </t>
  </si>
  <si>
    <t>CHECKED BY:</t>
  </si>
  <si>
    <t>CATEGORIES:</t>
  </si>
  <si>
    <t>Vulnerable Road Users</t>
  </si>
  <si>
    <t>(A)  BUILDINGS</t>
  </si>
  <si>
    <t xml:space="preserve"> (B) INTERSECTIONS</t>
  </si>
  <si>
    <t>ADDITIONAL CONSIDERATIONS AND COMMENTS</t>
  </si>
  <si>
    <t>ADDITIONAL INFORMATION AND COMMENTS</t>
  </si>
  <si>
    <t xml:space="preserve">REQUESTED SPEED LIMIT </t>
  </si>
  <si>
    <r>
      <t xml:space="preserve">CALCULATED SPEED </t>
    </r>
    <r>
      <rPr>
        <sz val="8"/>
        <rFont val="Calibri"/>
        <family val="2"/>
        <scheme val="minor"/>
      </rPr>
      <t xml:space="preserve">       =  </t>
    </r>
    <r>
      <rPr>
        <b/>
        <sz val="10"/>
        <rFont val="Calibri"/>
        <family val="2"/>
        <scheme val="minor"/>
      </rPr>
      <t xml:space="preserve">            </t>
    </r>
  </si>
  <si>
    <t>Township / Municipality:</t>
  </si>
  <si>
    <t>TOWNSHIP / MUNICIPALITY:</t>
  </si>
  <si>
    <t>Pedestrians / Bicyclists / Amish Buggies / etc..</t>
  </si>
  <si>
    <t>REFER TO THE TRAFFIC ENGINEERING MANUAL SECTION 1203 FOR ADDITIONAL GUIDANCE</t>
  </si>
  <si>
    <t>No. of Businesses</t>
  </si>
  <si>
    <t xml:space="preserve">No. of Intersections         </t>
  </si>
  <si>
    <t>TEM FORM 1296-1</t>
  </si>
  <si>
    <t>Business</t>
  </si>
  <si>
    <t>Intersections</t>
  </si>
  <si>
    <t>Road Width (feet)</t>
  </si>
  <si>
    <r>
      <t xml:space="preserve">Road Width </t>
    </r>
    <r>
      <rPr>
        <sz val="8"/>
        <rFont val="Calibri"/>
        <family val="2"/>
        <scheme val="minor"/>
      </rPr>
      <t>(Round down to nearest foot)</t>
    </r>
  </si>
  <si>
    <t>General width of traveled way throughout the section.</t>
  </si>
  <si>
    <t>Do not include intersections at the beginning or end of the section</t>
  </si>
  <si>
    <t>15 - 16</t>
  </si>
  <si>
    <t>17 - 18</t>
  </si>
  <si>
    <t>19 - 20</t>
  </si>
  <si>
    <t>21 - 22</t>
  </si>
  <si>
    <t>SPEED CALCULATION SHEET</t>
  </si>
  <si>
    <t>General shoulder width throughout the section.</t>
  </si>
  <si>
    <t>For Highways with an ADT of 400 or less; or Roadway Width of 16' or less</t>
  </si>
  <si>
    <t>≤ 12</t>
  </si>
  <si>
    <t>13 - 14</t>
  </si>
  <si>
    <t>≥ 23</t>
  </si>
  <si>
    <t>22' - 23'</t>
  </si>
  <si>
    <t>≥ 24'</t>
  </si>
  <si>
    <t>≤ 1'</t>
  </si>
  <si>
    <t>≥ 6'</t>
  </si>
  <si>
    <t>17'</t>
  </si>
  <si>
    <t>18'</t>
  </si>
  <si>
    <t>19'</t>
  </si>
  <si>
    <t>2'</t>
  </si>
  <si>
    <t>3'</t>
  </si>
  <si>
    <t>4'</t>
  </si>
  <si>
    <t>5'</t>
  </si>
  <si>
    <t>20' - 21'</t>
  </si>
  <si>
    <t>&gt; 60</t>
  </si>
  <si>
    <t>&gt; 50 - 60</t>
  </si>
  <si>
    <t>&gt; 40 - 50</t>
  </si>
  <si>
    <t>&gt; 30 - 40</t>
  </si>
  <si>
    <t>&gt; 20 - 30</t>
  </si>
  <si>
    <t>&gt; 10 - 20</t>
  </si>
  <si>
    <t>≤ 10</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</si>
  <si>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</si>
  <si>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</si>
  <si>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</si>
  <si>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</si>
  <si>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</si>
  <si>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</si>
  <si>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</si>
  <si>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</si>
  <si>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</si>
  <si>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</si>
  <si>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</si>
  <si>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</si>
  <si>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</si>
  <si>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</si>
  <si>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</si>
  <si>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</si>
  <si>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</si>
  <si>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</si>
  <si>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</si>
  <si>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</si>
  <si>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</si>
  <si>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</si>
  <si>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</si>
  <si>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</si>
  <si>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</si>
  <si>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</si>
  <si>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</si>
  <si>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</si>
  <si>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</si>
  <si>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</si>
  <si>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</si>
  <si>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</si>
  <si>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</si>
  <si>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</si>
  <si>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</si>
  <si>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</si>
  <si>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</si>
  <si>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</si>
  <si>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</si>
  <si>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</si>
  <si>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</si>
  <si>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</si>
  <si>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</si>
  <si>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</si>
  <si>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</si>
  <si>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</si>
  <si>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</si>
  <si>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</si>
  <si>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</si>
  <si>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</si>
  <si>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</si>
  <si>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</si>
  <si>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</si>
  <si>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</si>
  <si>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</si>
  <si>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</si>
  <si>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</si>
  <si>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</si>
  <si>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</si>
  <si>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</si>
  <si>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</si>
  <si>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</si>
  <si>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</si>
  <si>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</si>
  <si>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</si>
  <si>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</si>
  <si>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</si>
  <si>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</si>
  <si>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</si>
  <si>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</si>
  <si>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</si>
  <si>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</si>
  <si>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</si>
  <si>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</si>
  <si>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</si>
  <si>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</si>
  <si>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</si>
  <si>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</si>
  <si>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</si>
  <si>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</si>
  <si>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</si>
  <si>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</si>
  <si>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</si>
  <si>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</si>
  <si>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</si>
  <si>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</si>
  <si>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</si>
  <si>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</si>
  <si>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Rev. 4/29/21 ARC</t>
  </si>
  <si>
    <t>Not High</t>
  </si>
  <si>
    <t>High</t>
  </si>
  <si>
    <t>Not High = 0 / High = -2</t>
  </si>
  <si>
    <t>Presence of Vulnerable Road Users</t>
  </si>
  <si>
    <r>
      <rPr>
        <sz val="6"/>
        <rFont val="Calibri"/>
        <family val="2"/>
      </rPr>
      <t xml:space="preserve">≤ </t>
    </r>
    <r>
      <rPr>
        <sz val="6"/>
        <rFont val="Calibri"/>
        <family val="2"/>
        <scheme val="minor"/>
      </rPr>
      <t>16'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</si>
</sst>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mmmm\ d\,\ yyyy;@"/>
  </numFmts>
  <fonts count="38" x14ac:knownFonts="1">
    <font>
      <sz val="10"/>
      <name val="Arial"/>
    </font>
    <font>
      <sz val="8"/>
      <name val="Arial"/>
      <family val="2"/>
    </font>
    <font>
      <sz val="8"/>
      <color indexed="81"/>
      <name val="Tahoma"/>
      <family val="2"/>
    </font>
    <font>
      <sz val="8"/>
      <color indexed="81"/>
      <name val="Arial"/>
      <family val="2"/>
    </font>
    <font>
      <sz val="10"/>
      <name val="Arial"/>
      <family val="2"/>
    </font>
    <font>
      <b/>
      <sz val="8"/>
      <color indexed="81"/>
      <name val="Tahoma"/>
      <family val="2"/>
    </font>
    <font>
      <u/>
      <sz val="10"/>
      <color indexed="12"/>
      <name val="Arial"/>
      <family val="2"/>
    </font>
    <font>
      <b/>
      <u/>
      <sz val="10"/>
      <color rgb="FFFF0000"/>
      <name val="Arial"/>
      <family val="2"/>
    </font>
    <font>
      <sz val="10"/>
      <name val="Calibri"/>
      <family val="2"/>
      <scheme val="minor"/>
    </font>
    <font>
      <b/>
      <u/>
      <sz val="10"/>
      <color rgb="FFFF0000"/>
      <name val="Calibri"/>
      <family val="2"/>
      <scheme val="minor"/>
    </font>
    <font>
      <b/>
      <sz val="8"/>
      <name val="Calibri"/>
      <family val="2"/>
      <scheme val="minor"/>
    </font>
    <font>
      <b/>
      <sz val="10"/>
      <name val="Calibri"/>
      <family val="2"/>
      <scheme val="minor"/>
    </font>
    <font>
      <sz val="8"/>
      <name val="Calibri"/>
      <family val="2"/>
      <scheme val="minor"/>
    </font>
    <font>
      <b/>
      <sz val="8"/>
      <color indexed="10"/>
      <name val="Calibri"/>
      <family val="2"/>
      <scheme val="minor"/>
    </font>
    <font>
      <b/>
      <sz val="10"/>
      <color indexed="10"/>
      <name val="Calibri"/>
      <family val="2"/>
      <scheme val="minor"/>
    </font>
    <font>
      <sz val="9"/>
      <name val="Calibri"/>
      <family val="2"/>
      <scheme val="minor"/>
    </font>
    <font>
      <b/>
      <sz val="12"/>
      <name val="Cambria"/>
      <family val="1"/>
      <scheme val="major"/>
    </font>
    <font>
      <sz val="10"/>
      <name val="Cambria"/>
      <family val="1"/>
      <scheme val="major"/>
    </font>
    <font>
      <sz val="6"/>
      <name val="Calibri"/>
      <family val="2"/>
      <scheme val="minor"/>
    </font>
    <font>
      <sz val="6"/>
      <name val="Arial"/>
      <family val="2"/>
    </font>
    <font>
      <b/>
      <sz val="6"/>
      <color indexed="10"/>
      <name val="Calibri"/>
      <family val="2"/>
      <scheme val="minor"/>
    </font>
    <font>
      <b/>
      <sz val="10"/>
      <color rgb="FFFF0000"/>
      <name val="Calibri"/>
      <family val="2"/>
      <scheme val="minor"/>
    </font>
    <font>
      <b/>
      <sz val="20"/>
      <name val="Cambria"/>
      <family val="1"/>
      <scheme val="major"/>
    </font>
    <font>
      <b/>
      <sz val="14"/>
      <name val="Cambria"/>
      <family val="1"/>
      <scheme val="major"/>
    </font>
    <font>
      <b/>
      <sz val="9"/>
      <name val="Calibri"/>
      <family val="2"/>
      <scheme val="minor"/>
    </font>
    <font>
      <sz val="9"/>
      <color indexed="81"/>
      <name val="Calibri"/>
      <family val="2"/>
      <scheme val="minor"/>
    </font>
    <font>
      <b/>
      <sz val="10"/>
      <name val="Cambria"/>
      <family val="1"/>
      <scheme val="major"/>
    </font>
    <font>
      <b/>
      <i/>
      <sz val="12"/>
      <color theme="0"/>
      <name val="Calibri"/>
      <family val="2"/>
      <scheme val="minor"/>
    </font>
    <font>
      <b/>
      <u/>
      <sz val="10"/>
      <color theme="9" tint="-0.24994659260841701"/>
      <name val="Calibri"/>
      <family val="2"/>
      <scheme val="minor"/>
    </font>
    <font>
      <b/>
      <sz val="12"/>
      <name val="Calibri"/>
      <family val="2"/>
      <scheme val="minor"/>
    </font>
    <font>
      <b/>
      <sz val="10"/>
      <color theme="0"/>
      <name val="Calibri"/>
      <family val="2"/>
      <scheme val="minor"/>
    </font>
    <font>
      <b/>
      <sz val="8"/>
      <color rgb="FFFF0000"/>
      <name val="Calibri"/>
      <family val="2"/>
      <scheme val="minor"/>
    </font>
    <font>
      <b/>
      <i/>
      <sz val="9"/>
      <name val="Calibri"/>
      <family val="2"/>
      <scheme val="minor"/>
    </font>
    <font>
      <b/>
      <sz val="9"/>
      <color rgb="FFFF0000"/>
      <name val="Calibri"/>
      <family val="2"/>
      <scheme val="minor"/>
    </font>
    <font>
      <sz val="6"/>
      <color rgb="FFFF0000"/>
      <name val="Calibri"/>
      <family val="2"/>
      <scheme val="minor"/>
    </font>
    <font>
      <i/>
      <sz val="6"/>
      <color rgb="FFFF0000"/>
      <name val="Calibri"/>
      <family val="2"/>
      <scheme val="minor"/>
    </font>
    <font>
      <b/>
      <i/>
      <sz val="10"/>
      <name val="Cambria"/>
      <family val="1"/>
      <scheme val="major"/>
    </font>
    <font>
      <sz val="6"/>
      <name val="Calibri"/>
      <family val="2"/>
    </font>
  </fonts>
  <fills count="13">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rgb="FFCCFFCC"/>
        <bgColor indexed="64"/>
      </patternFill>
    </fill>
    <fill>
      <patternFill patternType="solid">
        <fgColor rgb="FFFFFF99"/>
        <bgColor indexed="64"/>
      </patternFill>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F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2">
    <xf numFmtId="0" fontId="0" fillId="0" borderId="0"/>
    <xf numFmtId="0" fontId="6" fillId="0" borderId="0" applyNumberFormat="0" applyFill="0" applyBorder="0" applyAlignment="0" applyProtection="0">
      <alignment vertical="top"/>
      <protection locked="0"/>
    </xf>
  </cellStyleXfs>
  <cellXfs count="367">
    <xf numFmtId="0" fontId="0" fillId="0" borderId="0" xfId="0"/>
    <xf numFmtId="0" fontId="8" fillId="0" borderId="0" xfId="0" applyFont="1" applyProtection="1">
      <protection locked="0"/>
    </xf>
    <xf numFmtId="0" fontId="8" fillId="0" borderId="0" xfId="0" applyFont="1"/>
    <xf numFmtId="0" fontId="8" fillId="0" borderId="0" xfId="0" applyFont="1" applyBorder="1" applyProtection="1"/>
    <xf numFmtId="0" fontId="12" fillId="0" borderId="0" xfId="0" applyFont="1" applyBorder="1" applyAlignment="1" applyProtection="1">
      <alignment horizontal="right" vertical="center"/>
    </xf>
    <xf numFmtId="0" fontId="12" fillId="0" borderId="26" xfId="0" applyFont="1" applyBorder="1" applyAlignment="1" applyProtection="1">
      <alignment horizontal="center" vertical="center"/>
    </xf>
    <xf numFmtId="0" fontId="12" fillId="0" borderId="0" xfId="0" applyFont="1" applyFill="1" applyBorder="1" applyAlignment="1" applyProtection="1">
      <alignment horizontal="center" vertical="center"/>
    </xf>
    <xf numFmtId="0" fontId="8" fillId="0" borderId="28" xfId="0" applyFont="1" applyBorder="1" applyAlignment="1">
      <alignment vertical="center"/>
    </xf>
    <xf numFmtId="0" fontId="8" fillId="0" borderId="0" xfId="0" applyFont="1" applyBorder="1" applyAlignment="1">
      <alignment vertical="center"/>
    </xf>
    <xf numFmtId="0" fontId="8" fillId="0" borderId="0" xfId="0" applyFont="1" applyAlignment="1" applyProtection="1">
      <alignment vertical="center"/>
      <protection locked="0"/>
    </xf>
    <xf numFmtId="0" fontId="8" fillId="0" borderId="0" xfId="0" applyFont="1" applyAlignment="1">
      <alignment vertical="center"/>
    </xf>
    <xf numFmtId="0" fontId="8" fillId="0" borderId="0" xfId="0" applyFont="1" applyBorder="1" applyAlignment="1" applyProtection="1">
      <alignment vertical="center"/>
    </xf>
    <xf numFmtId="0" fontId="8" fillId="0" borderId="26" xfId="0" applyFont="1" applyBorder="1" applyAlignment="1">
      <alignment vertical="center"/>
    </xf>
    <xf numFmtId="0" fontId="12" fillId="0" borderId="28" xfId="0" applyFont="1" applyBorder="1" applyAlignment="1" applyProtection="1">
      <alignment vertical="center"/>
    </xf>
    <xf numFmtId="0" fontId="12" fillId="0" borderId="0" xfId="0" applyFont="1" applyBorder="1" applyAlignment="1" applyProtection="1">
      <alignment vertical="center"/>
    </xf>
    <xf numFmtId="0" fontId="8" fillId="0" borderId="28" xfId="0" applyFont="1" applyBorder="1" applyAlignment="1" applyProtection="1">
      <alignment vertical="center"/>
    </xf>
    <xf numFmtId="0" fontId="8" fillId="0" borderId="0" xfId="0" applyFont="1" applyFill="1" applyBorder="1" applyAlignment="1">
      <alignment vertical="center"/>
    </xf>
    <xf numFmtId="0" fontId="8" fillId="0" borderId="26" xfId="0" applyFont="1" applyBorder="1" applyAlignment="1" applyProtection="1">
      <alignment vertical="center"/>
    </xf>
    <xf numFmtId="0" fontId="15" fillId="0" borderId="0"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0" borderId="4" xfId="0" applyFont="1" applyBorder="1" applyAlignment="1" applyProtection="1">
      <alignment vertical="center"/>
    </xf>
    <xf numFmtId="0" fontId="15" fillId="0" borderId="26" xfId="0" applyFont="1" applyBorder="1" applyAlignment="1" applyProtection="1">
      <alignment vertical="center"/>
    </xf>
    <xf numFmtId="49" fontId="18" fillId="0" borderId="1" xfId="0" applyNumberFormat="1" applyFont="1" applyFill="1" applyBorder="1" applyAlignment="1" applyProtection="1">
      <alignment horizontal="center" vertical="center"/>
    </xf>
    <xf numFmtId="0" fontId="12" fillId="0" borderId="0" xfId="0" applyNumberFormat="1" applyFont="1" applyBorder="1" applyAlignment="1" applyProtection="1">
      <alignment horizontal="left" vertical="center"/>
    </xf>
    <xf numFmtId="0" fontId="18" fillId="0" borderId="0" xfId="0" applyFont="1" applyAlignment="1" applyProtection="1">
      <alignment vertical="center"/>
      <protection locked="0"/>
    </xf>
    <xf numFmtId="0" fontId="18" fillId="0" borderId="0" xfId="0" applyFont="1" applyAlignment="1">
      <alignment vertical="center"/>
    </xf>
    <xf numFmtId="0" fontId="18" fillId="0" borderId="28" xfId="0" applyFont="1" applyBorder="1" applyAlignment="1" applyProtection="1">
      <alignment vertical="center"/>
    </xf>
    <xf numFmtId="0" fontId="18" fillId="0" borderId="26" xfId="0" applyFont="1" applyBorder="1" applyAlignment="1" applyProtection="1">
      <alignment vertical="center"/>
    </xf>
    <xf numFmtId="0" fontId="12" fillId="0" borderId="0" xfId="0" applyNumberFormat="1" applyFont="1" applyBorder="1" applyAlignment="1" applyProtection="1">
      <alignment horizontal="center" vertical="center"/>
    </xf>
    <xf numFmtId="0" fontId="20" fillId="0" borderId="0" xfId="0" applyFont="1" applyBorder="1" applyAlignment="1" applyProtection="1">
      <alignment vertical="center"/>
    </xf>
    <xf numFmtId="0" fontId="20" fillId="0" borderId="26" xfId="0" applyFont="1" applyFill="1" applyBorder="1" applyAlignment="1" applyProtection="1">
      <alignment horizontal="center" vertical="center"/>
    </xf>
    <xf numFmtId="0" fontId="8" fillId="0" borderId="0" xfId="0" applyFont="1" applyBorder="1" applyProtection="1">
      <protection locked="0"/>
    </xf>
    <xf numFmtId="0" fontId="13" fillId="0" borderId="28"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8" fillId="0" borderId="0" xfId="0" applyFont="1" applyBorder="1" applyAlignment="1">
      <alignment vertical="center"/>
    </xf>
    <xf numFmtId="0" fontId="12" fillId="0" borderId="32" xfId="0" applyFont="1" applyBorder="1" applyAlignment="1" applyProtection="1">
      <alignment vertical="center"/>
    </xf>
    <xf numFmtId="0" fontId="12" fillId="0" borderId="4" xfId="0" applyNumberFormat="1" applyFont="1" applyBorder="1" applyAlignment="1" applyProtection="1">
      <alignment horizontal="center" vertical="center"/>
    </xf>
    <xf numFmtId="0" fontId="12" fillId="0" borderId="4" xfId="0" applyNumberFormat="1" applyFont="1" applyBorder="1" applyAlignment="1" applyProtection="1">
      <alignment horizontal="left" vertical="center"/>
    </xf>
    <xf numFmtId="0" fontId="12" fillId="0" borderId="4" xfId="0" applyFont="1" applyFill="1" applyBorder="1" applyAlignment="1" applyProtection="1">
      <alignment horizontal="center" vertical="center"/>
    </xf>
    <xf numFmtId="0" fontId="12" fillId="0" borderId="34" xfId="0" applyFont="1" applyBorder="1" applyAlignment="1" applyProtection="1">
      <alignment vertical="center"/>
    </xf>
    <xf numFmtId="1" fontId="11" fillId="9" borderId="6" xfId="0" applyNumberFormat="1" applyFont="1" applyFill="1" applyBorder="1" applyAlignment="1" applyProtection="1">
      <alignment horizontal="center" vertical="center"/>
    </xf>
    <xf numFmtId="0" fontId="11" fillId="0" borderId="0" xfId="0" applyFont="1" applyBorder="1" applyAlignment="1" applyProtection="1">
      <alignment vertical="center"/>
    </xf>
    <xf numFmtId="0" fontId="4" fillId="0" borderId="0" xfId="0" applyFont="1"/>
    <xf numFmtId="0" fontId="11" fillId="0" borderId="0" xfId="0" applyFont="1" applyFill="1" applyBorder="1" applyAlignment="1" applyProtection="1">
      <alignment horizontal="center" vertical="center"/>
    </xf>
    <xf numFmtId="0" fontId="4" fillId="0" borderId="0" xfId="0" applyFont="1" applyFill="1" applyAlignment="1">
      <alignment vertical="center"/>
    </xf>
    <xf numFmtId="0" fontId="4" fillId="0" borderId="0" xfId="0" quotePrefix="1" applyFont="1" applyFill="1" applyAlignment="1">
      <alignment horizontal="center" vertical="center"/>
    </xf>
    <xf numFmtId="0" fontId="4" fillId="0" borderId="0" xfId="0" applyFont="1" applyAlignment="1">
      <alignment vertical="center"/>
    </xf>
    <xf numFmtId="0" fontId="0" fillId="0" borderId="0" xfId="0" applyAlignment="1">
      <alignment vertical="center"/>
    </xf>
    <xf numFmtId="0" fontId="4" fillId="0" borderId="0" xfId="0" quotePrefix="1" applyFont="1" applyAlignme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0" fillId="0" borderId="0" xfId="0" applyAlignment="1">
      <alignment horizontal="center" vertical="center"/>
    </xf>
    <xf numFmtId="0" fontId="12" fillId="2" borderId="0" xfId="0" applyFont="1" applyFill="1" applyBorder="1" applyAlignment="1" applyProtection="1">
      <alignment vertical="center"/>
    </xf>
    <xf numFmtId="0" fontId="0" fillId="0" borderId="0" xfId="0" applyFill="1" applyAlignment="1">
      <alignment vertical="center"/>
    </xf>
    <xf numFmtId="0" fontId="0" fillId="0" borderId="0" xfId="0" applyBorder="1" applyAlignment="1">
      <alignment vertical="center"/>
    </xf>
    <xf numFmtId="0" fontId="30" fillId="7" borderId="28" xfId="0" applyFont="1" applyFill="1" applyBorder="1" applyAlignment="1" applyProtection="1">
      <alignment horizontal="center" vertical="center"/>
    </xf>
    <xf numFmtId="0" fontId="30" fillId="7" borderId="0" xfId="0" applyFont="1" applyFill="1" applyBorder="1" applyAlignment="1" applyProtection="1">
      <alignment horizontal="center" vertical="center"/>
    </xf>
    <xf numFmtId="0" fontId="30" fillId="7" borderId="26" xfId="0" applyFont="1" applyFill="1" applyBorder="1" applyAlignment="1" applyProtection="1">
      <alignment horizontal="center" vertical="center"/>
    </xf>
    <xf numFmtId="0" fontId="8" fillId="7" borderId="28" xfId="0" applyFont="1" applyFill="1" applyBorder="1" applyAlignment="1" applyProtection="1">
      <alignment horizontal="left" vertical="center"/>
      <protection locked="0"/>
    </xf>
    <xf numFmtId="0" fontId="8" fillId="7" borderId="0" xfId="0" applyFont="1" applyFill="1" applyBorder="1" applyAlignment="1" applyProtection="1">
      <alignment horizontal="left" vertical="center"/>
      <protection locked="0"/>
    </xf>
    <xf numFmtId="0" fontId="8" fillId="7" borderId="26" xfId="0" applyFont="1" applyFill="1" applyBorder="1" applyAlignment="1" applyProtection="1">
      <alignment horizontal="left" vertical="center"/>
      <protection locked="0"/>
    </xf>
    <xf numFmtId="0" fontId="0" fillId="7" borderId="28" xfId="0" applyFill="1" applyBorder="1" applyAlignment="1">
      <alignment vertical="center"/>
    </xf>
    <xf numFmtId="0" fontId="0" fillId="7" borderId="0" xfId="0" applyFill="1" applyBorder="1" applyAlignment="1">
      <alignment vertical="center"/>
    </xf>
    <xf numFmtId="0" fontId="0" fillId="7" borderId="26" xfId="0" applyFill="1" applyBorder="1" applyAlignment="1">
      <alignment vertical="center"/>
    </xf>
    <xf numFmtId="0" fontId="12" fillId="7" borderId="28" xfId="0" applyFont="1" applyFill="1" applyBorder="1" applyAlignment="1" applyProtection="1">
      <alignment vertical="center"/>
    </xf>
    <xf numFmtId="0" fontId="12" fillId="7" borderId="0" xfId="0" applyFont="1" applyFill="1" applyBorder="1" applyAlignment="1" applyProtection="1">
      <alignment vertical="center"/>
    </xf>
    <xf numFmtId="0" fontId="8" fillId="7" borderId="0" xfId="0" applyFont="1" applyFill="1" applyBorder="1" applyAlignment="1">
      <alignment vertical="center"/>
    </xf>
    <xf numFmtId="0" fontId="28" fillId="7" borderId="0" xfId="1" applyFont="1" applyFill="1" applyBorder="1" applyAlignment="1" applyProtection="1">
      <alignment vertical="center"/>
      <protection locked="0"/>
    </xf>
    <xf numFmtId="0" fontId="28" fillId="7" borderId="0" xfId="1" applyFont="1" applyFill="1" applyBorder="1" applyAlignment="1" applyProtection="1">
      <alignment horizontal="center" vertical="center"/>
      <protection locked="0"/>
    </xf>
    <xf numFmtId="0" fontId="28" fillId="7" borderId="26" xfId="1" applyFont="1" applyFill="1" applyBorder="1" applyAlignment="1" applyProtection="1">
      <alignment horizontal="center" vertical="center"/>
      <protection locked="0"/>
    </xf>
    <xf numFmtId="0" fontId="0" fillId="7" borderId="28" xfId="0" applyFill="1" applyBorder="1" applyAlignment="1">
      <alignment horizontal="center" vertical="center"/>
    </xf>
    <xf numFmtId="0" fontId="0" fillId="7" borderId="0" xfId="0" applyFill="1" applyBorder="1" applyAlignment="1">
      <alignment horizontal="center" vertical="center"/>
    </xf>
    <xf numFmtId="0" fontId="28" fillId="7" borderId="26" xfId="1" applyFont="1" applyFill="1" applyBorder="1" applyAlignment="1" applyProtection="1">
      <alignment vertical="center"/>
      <protection locked="0"/>
    </xf>
    <xf numFmtId="0" fontId="12" fillId="7" borderId="26" xfId="0" applyFont="1" applyFill="1" applyBorder="1" applyAlignment="1" applyProtection="1">
      <alignment vertical="center"/>
    </xf>
    <xf numFmtId="0" fontId="24" fillId="10" borderId="40" xfId="0" applyFont="1" applyFill="1" applyBorder="1" applyAlignment="1" applyProtection="1">
      <alignment horizontal="center" vertical="center"/>
    </xf>
    <xf numFmtId="0" fontId="24" fillId="10" borderId="41" xfId="0" applyFont="1" applyFill="1" applyBorder="1" applyAlignment="1" applyProtection="1">
      <alignment horizontal="center" vertical="center"/>
    </xf>
    <xf numFmtId="0" fontId="4" fillId="0" borderId="0" xfId="0" quotePrefix="1" applyFont="1" applyAlignment="1">
      <alignment horizontal="center" vertical="center"/>
    </xf>
    <xf numFmtId="0" fontId="4" fillId="0" borderId="0" xfId="0" applyFont="1" applyAlignment="1"/>
    <xf numFmtId="0" fontId="0" fillId="0" borderId="0" xfId="0" applyAlignment="1"/>
    <xf numFmtId="0" fontId="4" fillId="0" borderId="0" xfId="0" applyFont="1" applyAlignment="1">
      <alignment horizontal="center"/>
    </xf>
    <xf numFmtId="0" fontId="6" fillId="0" borderId="0" xfId="1" applyBorder="1" applyAlignment="1" applyProtection="1">
      <protection locked="0"/>
    </xf>
    <xf numFmtId="0" fontId="29" fillId="2" borderId="32" xfId="0" applyFont="1" applyFill="1" applyBorder="1" applyAlignment="1" applyProtection="1">
      <alignment horizontal="right" vertical="center"/>
    </xf>
    <xf numFmtId="0" fontId="29" fillId="2" borderId="4" xfId="0" applyFont="1" applyFill="1" applyBorder="1" applyAlignment="1" applyProtection="1">
      <alignment horizontal="right" vertical="center"/>
    </xf>
    <xf numFmtId="0" fontId="29" fillId="7" borderId="4" xfId="0" applyFont="1" applyFill="1" applyBorder="1" applyAlignment="1" applyProtection="1">
      <alignment horizontal="right" vertical="center"/>
    </xf>
    <xf numFmtId="0" fontId="29" fillId="7" borderId="4" xfId="0" applyFont="1" applyFill="1" applyBorder="1" applyAlignment="1" applyProtection="1">
      <alignment horizontal="center" vertical="center"/>
      <protection locked="0"/>
    </xf>
    <xf numFmtId="0" fontId="29" fillId="7" borderId="4" xfId="0" applyFont="1" applyFill="1" applyBorder="1" applyAlignment="1" applyProtection="1">
      <alignment horizontal="left" vertical="center"/>
      <protection locked="0"/>
    </xf>
    <xf numFmtId="0" fontId="29" fillId="7" borderId="4" xfId="0" applyFont="1" applyFill="1" applyBorder="1" applyAlignment="1" applyProtection="1">
      <alignment horizontal="left" vertical="center"/>
    </xf>
    <xf numFmtId="0" fontId="0" fillId="7" borderId="34" xfId="0"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horizontal="center" vertical="center"/>
    </xf>
    <xf numFmtId="0" fontId="32" fillId="0" borderId="28" xfId="0" applyFont="1" applyFill="1" applyBorder="1" applyAlignment="1" applyProtection="1">
      <alignment horizontal="center" vertical="top"/>
    </xf>
    <xf numFmtId="0" fontId="32" fillId="0" borderId="0" xfId="0" applyFont="1" applyFill="1" applyBorder="1" applyAlignment="1" applyProtection="1">
      <alignment horizontal="center" vertical="top"/>
    </xf>
    <xf numFmtId="0" fontId="32" fillId="0" borderId="26" xfId="0" applyFont="1" applyFill="1" applyBorder="1" applyAlignment="1" applyProtection="1">
      <alignment horizontal="center" vertical="top"/>
    </xf>
    <xf numFmtId="0" fontId="32" fillId="0" borderId="0" xfId="0" applyFont="1" applyFill="1" applyBorder="1" applyAlignment="1" applyProtection="1">
      <alignment vertical="center"/>
    </xf>
    <xf numFmtId="0" fontId="32" fillId="0" borderId="26" xfId="0" applyFont="1" applyFill="1" applyBorder="1" applyAlignment="1" applyProtection="1">
      <alignment vertical="center"/>
    </xf>
    <xf numFmtId="0" fontId="10" fillId="0" borderId="0" xfId="0" applyFont="1" applyBorder="1" applyAlignment="1" applyProtection="1">
      <alignment horizontal="right" vertical="top"/>
    </xf>
    <xf numFmtId="0" fontId="11" fillId="0" borderId="28" xfId="0" applyFont="1" applyBorder="1" applyAlignment="1">
      <alignment vertical="center"/>
    </xf>
    <xf numFmtId="0" fontId="11" fillId="0" borderId="43" xfId="0" applyFont="1" applyBorder="1" applyAlignment="1">
      <alignment vertical="center"/>
    </xf>
    <xf numFmtId="0" fontId="29" fillId="7" borderId="13" xfId="0" applyFont="1" applyFill="1" applyBorder="1" applyAlignment="1" applyProtection="1">
      <alignment vertical="center"/>
      <protection locked="0"/>
    </xf>
    <xf numFmtId="0" fontId="11" fillId="0" borderId="14" xfId="0" applyFont="1" applyBorder="1" applyAlignment="1" applyProtection="1">
      <alignment horizontal="right" vertical="center"/>
    </xf>
    <xf numFmtId="0" fontId="0" fillId="0" borderId="28" xfId="0" applyBorder="1" applyAlignment="1">
      <alignment vertical="center"/>
    </xf>
    <xf numFmtId="0" fontId="29" fillId="2" borderId="0" xfId="0" applyFont="1" applyFill="1" applyBorder="1" applyAlignment="1" applyProtection="1">
      <alignment horizontal="right" vertical="center"/>
    </xf>
    <xf numFmtId="0" fontId="12" fillId="0" borderId="0" xfId="0" applyFont="1" applyBorder="1" applyAlignment="1" applyProtection="1">
      <alignment vertical="center"/>
    </xf>
    <xf numFmtId="0" fontId="12" fillId="0" borderId="26" xfId="0" applyFont="1" applyBorder="1" applyAlignment="1" applyProtection="1">
      <alignment vertical="center"/>
    </xf>
    <xf numFmtId="0" fontId="11" fillId="7" borderId="0" xfId="0" applyFont="1" applyFill="1" applyBorder="1" applyAlignment="1" applyProtection="1">
      <alignment vertical="center"/>
    </xf>
    <xf numFmtId="0" fontId="11" fillId="7" borderId="26" xfId="0" applyFont="1" applyFill="1" applyBorder="1" applyAlignment="1" applyProtection="1">
      <alignment vertical="center"/>
    </xf>
    <xf numFmtId="0" fontId="11" fillId="0" borderId="0" xfId="0" applyFont="1" applyBorder="1" applyAlignment="1">
      <alignment horizontal="left" vertical="center"/>
    </xf>
    <xf numFmtId="0" fontId="12" fillId="6" borderId="1" xfId="0" applyFont="1" applyFill="1" applyBorder="1" applyAlignment="1" applyProtection="1">
      <alignment horizontal="center" vertical="center"/>
    </xf>
    <xf numFmtId="1" fontId="10" fillId="6" borderId="33" xfId="0" applyNumberFormat="1" applyFont="1" applyFill="1" applyBorder="1" applyAlignment="1" applyProtection="1">
      <alignment horizontal="center" vertical="center"/>
    </xf>
    <xf numFmtId="1" fontId="12" fillId="6" borderId="1" xfId="0" applyNumberFormat="1" applyFont="1" applyFill="1" applyBorder="1" applyAlignment="1" applyProtection="1">
      <alignment horizontal="center" vertical="center"/>
    </xf>
    <xf numFmtId="1" fontId="18" fillId="5" borderId="1" xfId="0" applyNumberFormat="1"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2" fontId="18" fillId="5" borderId="1" xfId="0" applyNumberFormat="1" applyFont="1" applyFill="1" applyBorder="1" applyAlignment="1" applyProtection="1">
      <alignment horizontal="center" vertical="center"/>
    </xf>
    <xf numFmtId="164" fontId="18" fillId="5" borderId="1" xfId="0" applyNumberFormat="1" applyFont="1" applyFill="1" applyBorder="1" applyAlignment="1" applyProtection="1">
      <alignment horizontal="center" vertical="center"/>
    </xf>
    <xf numFmtId="1" fontId="10" fillId="5" borderId="1" xfId="0" applyNumberFormat="1"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2" fillId="0" borderId="0" xfId="0" applyFont="1" applyFill="1" applyBorder="1" applyAlignment="1" applyProtection="1">
      <alignment horizontal="center"/>
    </xf>
    <xf numFmtId="0" fontId="22" fillId="0" borderId="26" xfId="0" applyFont="1" applyFill="1" applyBorder="1" applyAlignment="1" applyProtection="1">
      <alignment horizontal="center"/>
    </xf>
    <xf numFmtId="0" fontId="0" fillId="0" borderId="28" xfId="0" applyFill="1" applyBorder="1" applyAlignment="1">
      <alignment horizontal="center"/>
    </xf>
    <xf numFmtId="0" fontId="0" fillId="0" borderId="0" xfId="0" applyFill="1" applyBorder="1" applyAlignment="1">
      <alignment horizontal="center"/>
    </xf>
    <xf numFmtId="0" fontId="11" fillId="0" borderId="0" xfId="0" applyFont="1" applyBorder="1" applyAlignment="1" applyProtection="1">
      <alignment horizontal="right" vertical="center"/>
    </xf>
    <xf numFmtId="0" fontId="12" fillId="0" borderId="0" xfId="0" applyFont="1" applyBorder="1" applyAlignment="1" applyProtection="1">
      <alignment horizontal="center" vertical="center"/>
    </xf>
    <xf numFmtId="0" fontId="12" fillId="0" borderId="3" xfId="0" applyFont="1" applyBorder="1" applyAlignment="1" applyProtection="1">
      <alignment horizontal="center" vertical="center"/>
    </xf>
    <xf numFmtId="0" fontId="11" fillId="0" borderId="0" xfId="0" applyFont="1" applyBorder="1" applyAlignment="1">
      <alignment horizontal="right" vertical="center"/>
    </xf>
    <xf numFmtId="0" fontId="8" fillId="0" borderId="0" xfId="0" applyFont="1" applyBorder="1" applyAlignment="1">
      <alignment horizontal="center" vertical="center"/>
    </xf>
    <xf numFmtId="0" fontId="11" fillId="0" borderId="26" xfId="0" applyFont="1" applyBorder="1" applyAlignment="1">
      <alignment vertical="center"/>
    </xf>
    <xf numFmtId="0" fontId="18" fillId="0" borderId="0" xfId="0" applyFont="1" applyBorder="1" applyAlignment="1" applyProtection="1">
      <alignment vertical="center"/>
    </xf>
    <xf numFmtId="0" fontId="10" fillId="0" borderId="1" xfId="0" applyFont="1" applyBorder="1" applyAlignment="1">
      <alignment horizontal="center" vertical="center"/>
    </xf>
    <xf numFmtId="0" fontId="10" fillId="0" borderId="1" xfId="0"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8" fillId="0" borderId="1" xfId="0" applyFont="1" applyBorder="1" applyAlignment="1" applyProtection="1">
      <alignment horizontal="center" vertical="center"/>
    </xf>
    <xf numFmtId="0" fontId="18" fillId="0" borderId="13" xfId="0" applyFont="1" applyBorder="1" applyAlignment="1">
      <alignment vertical="center"/>
    </xf>
    <xf numFmtId="0" fontId="18" fillId="0" borderId="26" xfId="0" applyFont="1" applyBorder="1" applyAlignment="1">
      <alignment vertical="center"/>
    </xf>
    <xf numFmtId="0" fontId="18" fillId="5" borderId="33" xfId="0" applyFont="1" applyFill="1" applyBorder="1" applyAlignment="1" applyProtection="1">
      <alignment horizontal="center" vertical="center"/>
    </xf>
    <xf numFmtId="0" fontId="18" fillId="5" borderId="33" xfId="0" applyFont="1" applyFill="1" applyBorder="1" applyAlignment="1">
      <alignment horizontal="center" vertical="center"/>
    </xf>
    <xf numFmtId="0" fontId="0" fillId="0" borderId="0" xfId="0" applyAlignment="1">
      <alignment horizontal="center"/>
    </xf>
    <xf numFmtId="0" fontId="0" fillId="0" borderId="0" xfId="0" applyFill="1" applyAlignment="1">
      <alignment horizontal="center" vertical="center"/>
    </xf>
    <xf numFmtId="0" fontId="18" fillId="0" borderId="28" xfId="0" applyFont="1" applyBorder="1" applyAlignment="1">
      <alignment vertical="center" wrapText="1"/>
    </xf>
    <xf numFmtId="0" fontId="18" fillId="0" borderId="0" xfId="0" applyFont="1" applyBorder="1" applyAlignment="1">
      <alignment vertical="center" wrapText="1"/>
    </xf>
    <xf numFmtId="0" fontId="35" fillId="0" borderId="28" xfId="0" applyFont="1" applyBorder="1" applyAlignment="1" applyProtection="1">
      <alignment vertical="top"/>
    </xf>
    <xf numFmtId="0" fontId="35" fillId="0" borderId="0" xfId="0" applyFont="1" applyBorder="1" applyAlignment="1" applyProtection="1">
      <alignment vertical="top"/>
    </xf>
    <xf numFmtId="0" fontId="21" fillId="0" borderId="0" xfId="0" applyFont="1" applyBorder="1" applyAlignment="1">
      <alignment vertical="center"/>
    </xf>
    <xf numFmtId="0" fontId="18" fillId="0" borderId="28" xfId="0" applyFont="1" applyFill="1" applyBorder="1" applyAlignment="1">
      <alignment vertical="center"/>
    </xf>
    <xf numFmtId="0" fontId="18" fillId="0" borderId="0" xfId="0" applyFont="1" applyFill="1" applyBorder="1" applyAlignment="1" applyProtection="1">
      <alignment horizontal="right" vertical="center"/>
    </xf>
    <xf numFmtId="0" fontId="18" fillId="0" borderId="0" xfId="0" applyFont="1" applyFill="1" applyBorder="1" applyAlignment="1">
      <alignment horizontal="right" vertical="center"/>
    </xf>
    <xf numFmtId="0" fontId="18" fillId="0" borderId="0" xfId="0" applyFont="1" applyFill="1" applyBorder="1" applyAlignment="1">
      <alignment horizontal="center" vertical="center"/>
    </xf>
    <xf numFmtId="0" fontId="18" fillId="0" borderId="0" xfId="0" quotePrefix="1" applyFont="1" applyFill="1" applyBorder="1" applyAlignment="1" applyProtection="1">
      <alignment horizontal="right" vertical="center"/>
    </xf>
    <xf numFmtId="0" fontId="34" fillId="0" borderId="46" xfId="0" applyFont="1" applyFill="1" applyBorder="1" applyAlignment="1">
      <alignment vertical="center"/>
    </xf>
    <xf numFmtId="0" fontId="34" fillId="0" borderId="44" xfId="0" applyFont="1" applyFill="1" applyBorder="1" applyAlignment="1">
      <alignment vertical="center"/>
    </xf>
    <xf numFmtId="0" fontId="18" fillId="0" borderId="45" xfId="0" applyFont="1" applyFill="1" applyBorder="1" applyAlignment="1">
      <alignment horizontal="center" vertical="center"/>
    </xf>
    <xf numFmtId="0" fontId="11" fillId="0" borderId="0" xfId="0" applyFont="1" applyFill="1" applyBorder="1" applyAlignment="1" applyProtection="1"/>
    <xf numFmtId="0" fontId="8" fillId="0" borderId="1" xfId="0" applyFont="1" applyBorder="1" applyAlignment="1">
      <alignment vertical="center"/>
    </xf>
    <xf numFmtId="0" fontId="10" fillId="6" borderId="1" xfId="0" applyFont="1" applyFill="1" applyBorder="1" applyAlignment="1" applyProtection="1">
      <alignment horizontal="center" vertical="center"/>
    </xf>
    <xf numFmtId="0" fontId="8" fillId="0" borderId="28" xfId="0" applyFont="1" applyBorder="1"/>
    <xf numFmtId="0" fontId="10" fillId="0" borderId="45" xfId="0" applyFont="1" applyFill="1" applyBorder="1" applyAlignment="1" applyProtection="1">
      <alignment vertical="center"/>
    </xf>
    <xf numFmtId="0" fontId="0" fillId="0" borderId="0" xfId="0" applyAlignment="1">
      <alignment horizontal="left" vertical="center"/>
    </xf>
    <xf numFmtId="0" fontId="4" fillId="0" borderId="0" xfId="0" applyFont="1" applyAlignment="1">
      <alignment horizontal="left" vertical="center"/>
    </xf>
    <xf numFmtId="0" fontId="0" fillId="0" borderId="0" xfId="0" applyFill="1" applyAlignment="1">
      <alignment horizontal="left" vertical="center"/>
    </xf>
    <xf numFmtId="0" fontId="0" fillId="0" borderId="0" xfId="0" applyAlignment="1">
      <alignment horizontal="left"/>
    </xf>
    <xf numFmtId="0" fontId="10" fillId="0" borderId="1" xfId="0" applyFont="1" applyFill="1" applyBorder="1" applyAlignment="1" applyProtection="1">
      <alignment horizontal="center" vertical="center"/>
    </xf>
    <xf numFmtId="0" fontId="10" fillId="0" borderId="1" xfId="0" applyFont="1" applyBorder="1" applyAlignment="1">
      <alignment horizontal="center" vertical="center"/>
    </xf>
    <xf numFmtId="0" fontId="10" fillId="0" borderId="1" xfId="0" applyFont="1" applyBorder="1" applyAlignment="1" applyProtection="1">
      <alignment horizontal="center" vertical="center"/>
    </xf>
    <xf numFmtId="0" fontId="27" fillId="8" borderId="37" xfId="0" applyFont="1" applyFill="1" applyBorder="1" applyAlignment="1" applyProtection="1">
      <alignment horizontal="center" vertical="center"/>
    </xf>
    <xf numFmtId="0" fontId="27" fillId="8" borderId="35" xfId="0" applyFont="1" applyFill="1" applyBorder="1" applyAlignment="1" applyProtection="1">
      <alignment horizontal="center" vertical="center"/>
    </xf>
    <xf numFmtId="0" fontId="27" fillId="8" borderId="38" xfId="0" applyFont="1" applyFill="1" applyBorder="1" applyAlignment="1" applyProtection="1">
      <alignment horizontal="center" vertical="center"/>
    </xf>
    <xf numFmtId="0" fontId="24" fillId="0" borderId="50" xfId="0" applyFont="1" applyFill="1" applyBorder="1" applyAlignment="1" applyProtection="1">
      <alignment horizontal="right" vertical="center" shrinkToFit="1"/>
    </xf>
    <xf numFmtId="0" fontId="24" fillId="0" borderId="19" xfId="0" applyFont="1" applyFill="1" applyBorder="1" applyAlignment="1" applyProtection="1">
      <alignment horizontal="right" vertical="center" shrinkToFit="1"/>
    </xf>
    <xf numFmtId="0" fontId="24" fillId="5" borderId="19" xfId="0" applyNumberFormat="1" applyFont="1" applyFill="1" applyBorder="1" applyAlignment="1" applyProtection="1">
      <alignment horizontal="left" vertical="center" indent="1" shrinkToFit="1"/>
      <protection locked="0"/>
    </xf>
    <xf numFmtId="0" fontId="24" fillId="5" borderId="1" xfId="0" applyFont="1" applyFill="1" applyBorder="1" applyAlignment="1" applyProtection="1">
      <alignment horizontal="center" vertical="center"/>
      <protection locked="0"/>
    </xf>
    <xf numFmtId="0" fontId="24" fillId="0" borderId="31" xfId="0" applyFont="1" applyFill="1" applyBorder="1" applyAlignment="1" applyProtection="1">
      <alignment horizontal="right" vertical="center" shrinkToFit="1"/>
    </xf>
    <xf numFmtId="0" fontId="24" fillId="0" borderId="1" xfId="0" applyFont="1" applyFill="1" applyBorder="1" applyAlignment="1" applyProtection="1">
      <alignment horizontal="right" vertical="center" shrinkToFit="1"/>
    </xf>
    <xf numFmtId="0" fontId="24" fillId="0" borderId="39" xfId="0" applyFont="1" applyFill="1" applyBorder="1" applyAlignment="1" applyProtection="1">
      <alignment horizontal="right" vertical="center" shrinkToFit="1"/>
    </xf>
    <xf numFmtId="0" fontId="24" fillId="0" borderId="2" xfId="0" applyFont="1" applyFill="1" applyBorder="1" applyAlignment="1" applyProtection="1">
      <alignment horizontal="right" vertical="center" shrinkToFit="1"/>
    </xf>
    <xf numFmtId="0" fontId="24" fillId="2" borderId="42" xfId="0" applyFont="1" applyFill="1" applyBorder="1" applyAlignment="1" applyProtection="1">
      <alignment horizontal="left" vertical="center" indent="1"/>
    </xf>
    <xf numFmtId="0" fontId="24" fillId="2" borderId="5" xfId="0" applyFont="1" applyFill="1" applyBorder="1" applyAlignment="1" applyProtection="1">
      <alignment horizontal="left" vertical="center" indent="1"/>
    </xf>
    <xf numFmtId="0" fontId="24" fillId="2" borderId="21" xfId="0" applyFont="1" applyFill="1" applyBorder="1" applyAlignment="1" applyProtection="1">
      <alignment horizontal="left" vertical="center" indent="1"/>
    </xf>
    <xf numFmtId="0" fontId="24" fillId="5" borderId="19" xfId="0" applyFont="1" applyFill="1" applyBorder="1" applyAlignment="1" applyProtection="1">
      <alignment horizontal="center" vertical="center"/>
      <protection locked="0"/>
    </xf>
    <xf numFmtId="0" fontId="24" fillId="5" borderId="1" xfId="0" applyNumberFormat="1" applyFont="1" applyFill="1" applyBorder="1" applyAlignment="1" applyProtection="1">
      <alignment horizontal="left" vertical="center" indent="1" shrinkToFit="1"/>
      <protection locked="0"/>
    </xf>
    <xf numFmtId="2" fontId="24" fillId="5" borderId="1" xfId="0" applyNumberFormat="1" applyFont="1" applyFill="1" applyBorder="1" applyAlignment="1" applyProtection="1">
      <alignment horizontal="left" vertical="center" indent="1" shrinkToFit="1"/>
      <protection locked="0"/>
    </xf>
    <xf numFmtId="2" fontId="24" fillId="5" borderId="2" xfId="0" applyNumberFormat="1" applyFont="1" applyFill="1" applyBorder="1" applyAlignment="1" applyProtection="1">
      <alignment horizontal="left" vertical="center" indent="1" shrinkToFit="1"/>
      <protection locked="0"/>
    </xf>
    <xf numFmtId="0" fontId="24" fillId="2" borderId="12" xfId="0" applyFont="1" applyFill="1" applyBorder="1" applyAlignment="1" applyProtection="1">
      <alignment horizontal="left" vertical="center" indent="1"/>
    </xf>
    <xf numFmtId="0" fontId="24" fillId="2" borderId="10" xfId="0" applyFont="1" applyFill="1" applyBorder="1" applyAlignment="1" applyProtection="1">
      <alignment horizontal="left" vertical="center" indent="1"/>
    </xf>
    <xf numFmtId="0" fontId="24" fillId="2" borderId="8" xfId="0" applyFont="1" applyFill="1" applyBorder="1" applyAlignment="1" applyProtection="1">
      <alignment horizontal="left" vertical="center" indent="1"/>
    </xf>
    <xf numFmtId="0" fontId="6" fillId="0" borderId="29" xfId="1" applyFill="1" applyBorder="1" applyAlignment="1" applyProtection="1">
      <alignment horizontal="center" vertical="center"/>
      <protection locked="0"/>
    </xf>
    <xf numFmtId="0" fontId="6" fillId="0" borderId="3" xfId="1" applyFill="1" applyBorder="1" applyAlignment="1" applyProtection="1">
      <alignment horizontal="center" vertical="center"/>
      <protection locked="0"/>
    </xf>
    <xf numFmtId="0" fontId="6" fillId="0" borderId="30" xfId="1" applyFill="1" applyBorder="1" applyAlignment="1" applyProtection="1">
      <alignment horizontal="center" vertical="center"/>
      <protection locked="0"/>
    </xf>
    <xf numFmtId="0" fontId="12" fillId="0" borderId="24" xfId="0" applyFont="1" applyBorder="1" applyAlignment="1" applyProtection="1">
      <alignment horizontal="left" vertical="center" indent="1" shrinkToFit="1"/>
    </xf>
    <xf numFmtId="0" fontId="12" fillId="0" borderId="3" xfId="0" applyFont="1" applyBorder="1" applyAlignment="1" applyProtection="1">
      <alignment horizontal="left" vertical="center" indent="1" shrinkToFit="1"/>
    </xf>
    <xf numFmtId="0" fontId="12" fillId="0" borderId="30" xfId="0" applyFont="1" applyBorder="1" applyAlignment="1" applyProtection="1">
      <alignment horizontal="left" vertical="center" indent="1" shrinkToFit="1"/>
    </xf>
    <xf numFmtId="0" fontId="12" fillId="0" borderId="47" xfId="0" applyFont="1" applyBorder="1" applyAlignment="1" applyProtection="1">
      <alignment horizontal="left" vertical="center" indent="1" shrinkToFit="1"/>
    </xf>
    <xf numFmtId="0" fontId="12" fillId="0" borderId="7" xfId="0" applyFont="1" applyBorder="1" applyAlignment="1" applyProtection="1">
      <alignment horizontal="left" vertical="center" indent="1" shrinkToFit="1"/>
    </xf>
    <xf numFmtId="0" fontId="12" fillId="0" borderId="16" xfId="0" applyFont="1" applyBorder="1" applyAlignment="1" applyProtection="1">
      <alignment horizontal="left" vertical="center" indent="1" shrinkToFit="1"/>
    </xf>
    <xf numFmtId="0" fontId="22" fillId="2" borderId="3" xfId="0" applyFont="1" applyFill="1" applyBorder="1" applyAlignment="1" applyProtection="1">
      <alignment horizontal="center"/>
    </xf>
    <xf numFmtId="0" fontId="23" fillId="2" borderId="0" xfId="0" applyFont="1" applyFill="1" applyBorder="1" applyAlignment="1" applyProtection="1">
      <alignment horizontal="center" vertical="center"/>
    </xf>
    <xf numFmtId="0" fontId="22" fillId="0" borderId="3" xfId="0" applyFont="1" applyFill="1" applyBorder="1" applyAlignment="1" applyProtection="1">
      <alignment horizontal="center"/>
    </xf>
    <xf numFmtId="0" fontId="22" fillId="0" borderId="30" xfId="0" applyFont="1" applyFill="1" applyBorder="1" applyAlignment="1" applyProtection="1">
      <alignment horizontal="center"/>
    </xf>
    <xf numFmtId="0" fontId="22" fillId="0" borderId="0" xfId="0" applyFont="1" applyFill="1" applyBorder="1" applyAlignment="1" applyProtection="1">
      <alignment horizontal="center"/>
    </xf>
    <xf numFmtId="0" fontId="22" fillId="0" borderId="26" xfId="0" applyFont="1" applyFill="1" applyBorder="1" applyAlignment="1" applyProtection="1">
      <alignment horizontal="center"/>
    </xf>
    <xf numFmtId="0" fontId="0" fillId="0" borderId="29" xfId="0" applyFill="1" applyBorder="1" applyAlignment="1">
      <alignment horizontal="center"/>
    </xf>
    <xf numFmtId="0" fontId="0" fillId="0" borderId="3" xfId="0" applyFill="1" applyBorder="1" applyAlignment="1">
      <alignment horizontal="center"/>
    </xf>
    <xf numFmtId="0" fontId="0" fillId="0" borderId="28" xfId="0" applyFill="1" applyBorder="1" applyAlignment="1">
      <alignment horizontal="center"/>
    </xf>
    <xf numFmtId="0" fontId="0" fillId="0" borderId="0" xfId="0" applyFill="1" applyBorder="1" applyAlignment="1">
      <alignment horizontal="center"/>
    </xf>
    <xf numFmtId="0" fontId="29" fillId="0" borderId="4" xfId="0" applyFont="1" applyFill="1" applyBorder="1" applyAlignment="1" applyProtection="1">
      <alignment horizontal="right"/>
    </xf>
    <xf numFmtId="0" fontId="29" fillId="0" borderId="34" xfId="0" applyFont="1" applyFill="1" applyBorder="1" applyAlignment="1" applyProtection="1">
      <alignment horizontal="right"/>
    </xf>
    <xf numFmtId="0" fontId="26" fillId="2" borderId="4" xfId="0" applyFont="1" applyFill="1" applyBorder="1" applyAlignment="1" applyProtection="1">
      <alignment horizontal="center" vertical="top"/>
    </xf>
    <xf numFmtId="0" fontId="0" fillId="0" borderId="32" xfId="0" applyBorder="1"/>
    <xf numFmtId="0" fontId="0" fillId="0" borderId="4" xfId="0" applyBorder="1"/>
    <xf numFmtId="0" fontId="36" fillId="2" borderId="0" xfId="0" applyFont="1" applyFill="1" applyBorder="1" applyAlignment="1" applyProtection="1">
      <alignment horizontal="center" vertical="top"/>
    </xf>
    <xf numFmtId="0" fontId="24" fillId="0" borderId="17" xfId="0" applyFont="1" applyFill="1" applyBorder="1" applyAlignment="1">
      <alignment horizontal="right" vertical="center"/>
    </xf>
    <xf numFmtId="0" fontId="24" fillId="0" borderId="15" xfId="0" applyFont="1" applyFill="1" applyBorder="1" applyAlignment="1">
      <alignment horizontal="right" vertical="center"/>
    </xf>
    <xf numFmtId="0" fontId="24" fillId="0" borderId="22" xfId="0" applyFont="1" applyFill="1" applyBorder="1" applyAlignment="1">
      <alignment horizontal="right" vertical="center"/>
    </xf>
    <xf numFmtId="0" fontId="24" fillId="5" borderId="17" xfId="0" applyNumberFormat="1" applyFont="1" applyFill="1" applyBorder="1" applyAlignment="1" applyProtection="1">
      <alignment horizontal="left" vertical="center" indent="1" shrinkToFit="1"/>
      <protection locked="0"/>
    </xf>
    <xf numFmtId="0" fontId="24" fillId="5" borderId="15" xfId="0" applyNumberFormat="1" applyFont="1" applyFill="1" applyBorder="1" applyAlignment="1" applyProtection="1">
      <alignment horizontal="left" vertical="center" indent="1" shrinkToFit="1"/>
      <protection locked="0"/>
    </xf>
    <xf numFmtId="0" fontId="24" fillId="5" borderId="51" xfId="0" applyNumberFormat="1" applyFont="1" applyFill="1" applyBorder="1" applyAlignment="1" applyProtection="1">
      <alignment horizontal="left" vertical="center" indent="1" shrinkToFit="1"/>
      <protection locked="0"/>
    </xf>
    <xf numFmtId="0" fontId="24" fillId="0" borderId="9" xfId="0" applyFont="1" applyFill="1" applyBorder="1" applyAlignment="1" applyProtection="1">
      <alignment horizontal="right" vertical="center" shrinkToFit="1"/>
    </xf>
    <xf numFmtId="0" fontId="24" fillId="0" borderId="10" xfId="0" applyFont="1" applyFill="1" applyBorder="1" applyAlignment="1" applyProtection="1">
      <alignment horizontal="right" vertical="center" shrinkToFit="1"/>
    </xf>
    <xf numFmtId="0" fontId="24" fillId="0" borderId="8" xfId="0" applyFont="1" applyFill="1" applyBorder="1" applyAlignment="1" applyProtection="1">
      <alignment horizontal="right" vertical="center" shrinkToFit="1"/>
    </xf>
    <xf numFmtId="0" fontId="24" fillId="5" borderId="9" xfId="0" applyNumberFormat="1" applyFont="1" applyFill="1" applyBorder="1" applyAlignment="1" applyProtection="1">
      <alignment horizontal="left" vertical="center" indent="1" shrinkToFit="1"/>
      <protection locked="0"/>
    </xf>
    <xf numFmtId="0" fontId="24" fillId="5" borderId="10" xfId="0" applyNumberFormat="1" applyFont="1" applyFill="1" applyBorder="1" applyAlignment="1" applyProtection="1">
      <alignment horizontal="left" vertical="center" indent="1" shrinkToFit="1"/>
      <protection locked="0"/>
    </xf>
    <xf numFmtId="0" fontId="24" fillId="5" borderId="11" xfId="0" applyNumberFormat="1" applyFont="1" applyFill="1" applyBorder="1" applyAlignment="1" applyProtection="1">
      <alignment horizontal="left" vertical="center" indent="1" shrinkToFit="1"/>
      <protection locked="0"/>
    </xf>
    <xf numFmtId="0" fontId="11" fillId="12" borderId="37" xfId="1" applyFont="1" applyFill="1" applyBorder="1" applyAlignment="1" applyProtection="1">
      <alignment horizontal="center" vertical="center"/>
      <protection locked="0"/>
    </xf>
    <xf numFmtId="0" fontId="11" fillId="12" borderId="35" xfId="1" applyFont="1" applyFill="1" applyBorder="1" applyAlignment="1" applyProtection="1">
      <alignment horizontal="center" vertical="center"/>
      <protection locked="0"/>
    </xf>
    <xf numFmtId="0" fontId="11" fillId="12" borderId="38" xfId="1" applyFont="1" applyFill="1" applyBorder="1" applyAlignment="1" applyProtection="1">
      <alignment horizontal="center" vertical="center"/>
      <protection locked="0"/>
    </xf>
    <xf numFmtId="0" fontId="12" fillId="7" borderId="28" xfId="0" applyFont="1" applyFill="1" applyBorder="1" applyAlignment="1" applyProtection="1"/>
    <xf numFmtId="0" fontId="12" fillId="7" borderId="0" xfId="0" applyFont="1" applyFill="1" applyBorder="1" applyAlignment="1" applyProtection="1"/>
    <xf numFmtId="0" fontId="12" fillId="7" borderId="26" xfId="0" applyFont="1" applyFill="1" applyBorder="1" applyAlignment="1" applyProtection="1"/>
    <xf numFmtId="0" fontId="24" fillId="0" borderId="31" xfId="0" applyFont="1" applyFill="1" applyBorder="1" applyAlignment="1" applyProtection="1">
      <alignment horizontal="left" vertical="center" indent="1"/>
    </xf>
    <xf numFmtId="0" fontId="24" fillId="0" borderId="1" xfId="0" applyFont="1" applyFill="1" applyBorder="1" applyAlignment="1" applyProtection="1">
      <alignment horizontal="left" vertical="center" indent="1"/>
    </xf>
    <xf numFmtId="0" fontId="12" fillId="0" borderId="1" xfId="0" applyFont="1" applyBorder="1" applyAlignment="1" applyProtection="1">
      <alignment horizontal="left" vertical="center" indent="1" shrinkToFit="1"/>
    </xf>
    <xf numFmtId="0" fontId="12" fillId="0" borderId="33" xfId="0" applyFont="1" applyBorder="1" applyAlignment="1" applyProtection="1">
      <alignment horizontal="left" vertical="center" indent="1" shrinkToFit="1"/>
    </xf>
    <xf numFmtId="0" fontId="33" fillId="5" borderId="9" xfId="0" applyFont="1" applyFill="1" applyBorder="1" applyAlignment="1" applyProtection="1">
      <alignment horizontal="center" vertical="center"/>
      <protection locked="0"/>
    </xf>
    <xf numFmtId="0" fontId="33" fillId="5" borderId="8" xfId="0" applyFont="1" applyFill="1" applyBorder="1" applyAlignment="1" applyProtection="1">
      <alignment horizontal="center" vertical="center"/>
      <protection locked="0"/>
    </xf>
    <xf numFmtId="0" fontId="24" fillId="0" borderId="39" xfId="1" applyFont="1" applyBorder="1" applyAlignment="1" applyProtection="1">
      <alignment horizontal="left" vertical="center" indent="1"/>
    </xf>
    <xf numFmtId="0" fontId="24" fillId="0" borderId="2" xfId="1" applyFont="1" applyBorder="1" applyAlignment="1" applyProtection="1">
      <alignment horizontal="left" vertical="center" indent="1"/>
    </xf>
    <xf numFmtId="0" fontId="24" fillId="3" borderId="2" xfId="0" applyNumberFormat="1" applyFont="1" applyFill="1" applyBorder="1" applyAlignment="1" applyProtection="1">
      <alignment horizontal="center" vertical="center"/>
      <protection locked="0"/>
    </xf>
    <xf numFmtId="0" fontId="24" fillId="5" borderId="9" xfId="0" applyFont="1" applyFill="1" applyBorder="1" applyAlignment="1" applyProtection="1">
      <alignment horizontal="center" vertical="center"/>
      <protection locked="0"/>
    </xf>
    <xf numFmtId="0" fontId="24" fillId="5" borderId="8" xfId="0" applyFont="1" applyFill="1" applyBorder="1" applyAlignment="1" applyProtection="1">
      <alignment horizontal="center" vertical="center"/>
      <protection locked="0"/>
    </xf>
    <xf numFmtId="0" fontId="24" fillId="10" borderId="17" xfId="0" applyFont="1" applyFill="1" applyBorder="1" applyAlignment="1" applyProtection="1">
      <alignment horizontal="center" vertical="center"/>
    </xf>
    <xf numFmtId="0" fontId="24" fillId="10" borderId="15" xfId="0" applyFont="1" applyFill="1" applyBorder="1" applyAlignment="1" applyProtection="1">
      <alignment horizontal="center" vertical="center"/>
    </xf>
    <xf numFmtId="0" fontId="24" fillId="10" borderId="22" xfId="0" applyFont="1" applyFill="1" applyBorder="1" applyAlignment="1" applyProtection="1">
      <alignment horizontal="center" vertical="center"/>
    </xf>
    <xf numFmtId="0" fontId="30" fillId="8" borderId="42" xfId="0" applyFont="1" applyFill="1" applyBorder="1" applyAlignment="1" applyProtection="1">
      <alignment horizontal="center" vertical="center"/>
    </xf>
    <xf numFmtId="0" fontId="30" fillId="8" borderId="5" xfId="0"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15" fillId="0" borderId="12" xfId="0" applyFont="1" applyBorder="1" applyAlignment="1" applyProtection="1">
      <alignment horizontal="left" vertical="center"/>
      <protection locked="0"/>
    </xf>
    <xf numFmtId="0" fontId="15" fillId="0" borderId="1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1" fillId="3" borderId="9" xfId="0" applyNumberFormat="1" applyFont="1" applyFill="1" applyBorder="1" applyAlignment="1" applyProtection="1">
      <alignment horizontal="center" vertical="center"/>
      <protection locked="0"/>
    </xf>
    <xf numFmtId="0" fontId="11" fillId="3" borderId="8" xfId="0" applyNumberFormat="1" applyFont="1" applyFill="1" applyBorder="1" applyAlignment="1" applyProtection="1">
      <alignment horizontal="center" vertical="center"/>
      <protection locked="0"/>
    </xf>
    <xf numFmtId="1" fontId="14" fillId="4" borderId="9" xfId="0" applyNumberFormat="1" applyFont="1" applyFill="1" applyBorder="1" applyAlignment="1" applyProtection="1">
      <alignment horizontal="center" vertical="center"/>
    </xf>
    <xf numFmtId="1" fontId="14" fillId="4" borderId="8" xfId="0" applyNumberFormat="1" applyFont="1" applyFill="1" applyBorder="1" applyAlignment="1" applyProtection="1">
      <alignment horizontal="center" vertical="center"/>
    </xf>
    <xf numFmtId="0" fontId="11" fillId="7" borderId="28" xfId="0" applyFont="1" applyFill="1" applyBorder="1" applyAlignment="1" applyProtection="1">
      <alignment horizontal="right" vertical="center"/>
    </xf>
    <xf numFmtId="0" fontId="11" fillId="7" borderId="0" xfId="0" applyFont="1" applyFill="1" applyBorder="1" applyAlignment="1" applyProtection="1">
      <alignment horizontal="right" vertical="center"/>
    </xf>
    <xf numFmtId="0" fontId="11" fillId="7" borderId="14" xfId="0" applyFont="1" applyFill="1" applyBorder="1" applyAlignment="1" applyProtection="1">
      <alignment horizontal="right" vertical="center"/>
    </xf>
    <xf numFmtId="0" fontId="24" fillId="0" borderId="12" xfId="0" applyFont="1" applyFill="1" applyBorder="1" applyAlignment="1" applyProtection="1">
      <alignment horizontal="left" vertical="center" indent="1"/>
    </xf>
    <xf numFmtId="0" fontId="24" fillId="0" borderId="10" xfId="0" applyFont="1" applyFill="1" applyBorder="1" applyAlignment="1" applyProtection="1">
      <alignment horizontal="left" vertical="center" indent="1"/>
    </xf>
    <xf numFmtId="0" fontId="24" fillId="0" borderId="8" xfId="0" applyFont="1" applyFill="1" applyBorder="1" applyAlignment="1" applyProtection="1">
      <alignment horizontal="left" vertical="center" indent="1"/>
    </xf>
    <xf numFmtId="0" fontId="12" fillId="0" borderId="9" xfId="0" applyFont="1" applyBorder="1" applyAlignment="1" applyProtection="1">
      <alignment horizontal="left" vertical="center" indent="1" shrinkToFit="1"/>
    </xf>
    <xf numFmtId="0" fontId="12" fillId="0" borderId="10" xfId="0" applyFont="1" applyBorder="1" applyAlignment="1" applyProtection="1">
      <alignment horizontal="left" vertical="center" indent="1" shrinkToFit="1"/>
    </xf>
    <xf numFmtId="0" fontId="12" fillId="0" borderId="11" xfId="0" applyFont="1" applyBorder="1" applyAlignment="1" applyProtection="1">
      <alignment horizontal="left" vertical="center" indent="1" shrinkToFit="1"/>
    </xf>
    <xf numFmtId="0" fontId="10" fillId="0" borderId="3" xfId="0" applyFont="1" applyBorder="1" applyAlignment="1">
      <alignment horizontal="right" vertical="top"/>
    </xf>
    <xf numFmtId="0" fontId="30" fillId="8" borderId="28"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0" fillId="8" borderId="26" xfId="0" applyFont="1" applyFill="1" applyBorder="1" applyAlignment="1" applyProtection="1">
      <alignment horizontal="center" vertical="center"/>
    </xf>
    <xf numFmtId="0" fontId="29" fillId="9" borderId="9" xfId="0" applyFont="1" applyFill="1" applyBorder="1" applyAlignment="1" applyProtection="1">
      <alignment horizontal="center" vertical="center"/>
      <protection locked="0"/>
    </xf>
    <xf numFmtId="0" fontId="29" fillId="9" borderId="8" xfId="0" applyFont="1" applyFill="1" applyBorder="1" applyAlignment="1" applyProtection="1">
      <alignment horizontal="center" vertical="center"/>
      <protection locked="0"/>
    </xf>
    <xf numFmtId="0" fontId="29" fillId="7" borderId="0" xfId="0" applyFont="1" applyFill="1" applyBorder="1" applyAlignment="1" applyProtection="1">
      <alignment horizontal="right" vertical="center"/>
    </xf>
    <xf numFmtId="0" fontId="29" fillId="7" borderId="14" xfId="0" applyFont="1" applyFill="1" applyBorder="1" applyAlignment="1" applyProtection="1">
      <alignment horizontal="right" vertical="center"/>
    </xf>
    <xf numFmtId="0" fontId="29" fillId="5" borderId="9" xfId="0" applyNumberFormat="1" applyFont="1" applyFill="1" applyBorder="1" applyAlignment="1" applyProtection="1">
      <alignment horizontal="left" vertical="center" indent="1"/>
      <protection locked="0"/>
    </xf>
    <xf numFmtId="0" fontId="29" fillId="5" borderId="10" xfId="0" applyNumberFormat="1" applyFont="1" applyFill="1" applyBorder="1" applyAlignment="1" applyProtection="1">
      <alignment horizontal="left" vertical="center" indent="1"/>
      <protection locked="0"/>
    </xf>
    <xf numFmtId="0" fontId="29" fillId="5" borderId="8" xfId="0" applyNumberFormat="1" applyFont="1" applyFill="1" applyBorder="1" applyAlignment="1" applyProtection="1">
      <alignment horizontal="left" vertical="center" indent="1"/>
      <protection locked="0"/>
    </xf>
    <xf numFmtId="165" fontId="29" fillId="5" borderId="9" xfId="0" applyNumberFormat="1" applyFont="1" applyFill="1" applyBorder="1" applyAlignment="1" applyProtection="1">
      <alignment horizontal="left" vertical="center" indent="1"/>
      <protection locked="0"/>
    </xf>
    <xf numFmtId="165" fontId="29" fillId="5" borderId="10" xfId="0" applyNumberFormat="1" applyFont="1" applyFill="1" applyBorder="1" applyAlignment="1" applyProtection="1">
      <alignment horizontal="left" vertical="center" indent="1"/>
      <protection locked="0"/>
    </xf>
    <xf numFmtId="165" fontId="29" fillId="5" borderId="8" xfId="0" applyNumberFormat="1" applyFont="1" applyFill="1" applyBorder="1" applyAlignment="1" applyProtection="1">
      <alignment horizontal="left" vertical="center" indent="1"/>
      <protection locked="0"/>
    </xf>
    <xf numFmtId="0" fontId="29" fillId="7" borderId="28" xfId="0" applyFont="1" applyFill="1" applyBorder="1" applyAlignment="1" applyProtection="1">
      <alignment horizontal="right" vertical="center"/>
    </xf>
    <xf numFmtId="0" fontId="32" fillId="11" borderId="0" xfId="0" applyFont="1" applyFill="1" applyBorder="1" applyAlignment="1" applyProtection="1">
      <alignment horizontal="center" vertical="center"/>
    </xf>
    <xf numFmtId="0" fontId="29" fillId="7" borderId="13" xfId="0" applyFont="1" applyFill="1" applyBorder="1" applyAlignment="1" applyProtection="1">
      <alignment horizontal="left" vertical="center"/>
    </xf>
    <xf numFmtId="0" fontId="29" fillId="7" borderId="26" xfId="0" applyFont="1" applyFill="1" applyBorder="1" applyAlignment="1" applyProtection="1">
      <alignment horizontal="left" vertical="center"/>
    </xf>
    <xf numFmtId="0" fontId="29" fillId="2" borderId="0" xfId="0" applyFont="1" applyFill="1" applyBorder="1" applyAlignment="1" applyProtection="1">
      <alignment horizontal="right" vertical="center"/>
    </xf>
    <xf numFmtId="0" fontId="29" fillId="0" borderId="28" xfId="0" applyFont="1" applyBorder="1" applyAlignment="1">
      <alignment horizontal="center" vertical="center"/>
    </xf>
    <xf numFmtId="0" fontId="29" fillId="0" borderId="0" xfId="0" applyFont="1" applyBorder="1" applyAlignment="1">
      <alignment horizontal="center" vertical="center"/>
    </xf>
    <xf numFmtId="0" fontId="29" fillId="9" borderId="10" xfId="0" applyFont="1" applyFill="1" applyBorder="1" applyAlignment="1" applyProtection="1">
      <alignment horizontal="center" vertical="center"/>
      <protection locked="0"/>
    </xf>
    <xf numFmtId="0" fontId="24" fillId="0" borderId="23" xfId="0" applyFont="1" applyFill="1" applyBorder="1" applyAlignment="1" applyProtection="1">
      <alignment horizontal="right" vertical="center" shrinkToFit="1"/>
    </xf>
    <xf numFmtId="0" fontId="24" fillId="0" borderId="5" xfId="0" applyFont="1" applyFill="1" applyBorder="1" applyAlignment="1" applyProtection="1">
      <alignment horizontal="right" vertical="center" shrinkToFit="1"/>
    </xf>
    <xf numFmtId="0" fontId="24" fillId="0" borderId="21" xfId="0" applyFont="1" applyFill="1" applyBorder="1" applyAlignment="1" applyProtection="1">
      <alignment horizontal="right" vertical="center" shrinkToFit="1"/>
    </xf>
    <xf numFmtId="49" fontId="24" fillId="5" borderId="9" xfId="0" applyNumberFormat="1" applyFont="1" applyFill="1" applyBorder="1" applyAlignment="1" applyProtection="1">
      <alignment horizontal="left" vertical="center" indent="1" shrinkToFit="1"/>
      <protection locked="0"/>
    </xf>
    <xf numFmtId="49" fontId="24" fillId="5" borderId="10" xfId="0" applyNumberFormat="1" applyFont="1" applyFill="1" applyBorder="1" applyAlignment="1" applyProtection="1">
      <alignment horizontal="left" vertical="center" indent="1" shrinkToFit="1"/>
      <protection locked="0"/>
    </xf>
    <xf numFmtId="49" fontId="24" fillId="5" borderId="11" xfId="0" applyNumberFormat="1" applyFont="1" applyFill="1" applyBorder="1" applyAlignment="1" applyProtection="1">
      <alignment horizontal="left" vertical="center" indent="1" shrinkToFit="1"/>
      <protection locked="0"/>
    </xf>
    <xf numFmtId="0" fontId="24" fillId="5" borderId="23" xfId="0" applyNumberFormat="1" applyFont="1" applyFill="1" applyBorder="1" applyAlignment="1" applyProtection="1">
      <alignment horizontal="left" vertical="center" indent="1" shrinkToFit="1"/>
      <protection locked="0"/>
    </xf>
    <xf numFmtId="0" fontId="24" fillId="5" borderId="5" xfId="0" applyNumberFormat="1" applyFont="1" applyFill="1" applyBorder="1" applyAlignment="1" applyProtection="1">
      <alignment horizontal="left" vertical="center" indent="1" shrinkToFit="1"/>
      <protection locked="0"/>
    </xf>
    <xf numFmtId="0" fontId="24" fillId="5" borderId="36" xfId="0" applyNumberFormat="1" applyFont="1" applyFill="1" applyBorder="1" applyAlignment="1" applyProtection="1">
      <alignment horizontal="left" vertical="center" indent="1" shrinkToFit="1"/>
      <protection locked="0"/>
    </xf>
    <xf numFmtId="0" fontId="18" fillId="0" borderId="1" xfId="0" applyFont="1" applyFill="1" applyBorder="1" applyAlignment="1" applyProtection="1">
      <alignment vertical="center"/>
    </xf>
    <xf numFmtId="0" fontId="35" fillId="0" borderId="28" xfId="0" applyFont="1" applyBorder="1" applyAlignment="1" applyProtection="1">
      <alignment vertical="top"/>
    </xf>
    <xf numFmtId="0" fontId="35" fillId="0" borderId="0" xfId="0" applyFont="1" applyBorder="1" applyAlignment="1" applyProtection="1">
      <alignment vertical="top"/>
    </xf>
    <xf numFmtId="0" fontId="11" fillId="0" borderId="0" xfId="0" applyFont="1" applyBorder="1" applyAlignment="1" applyProtection="1">
      <alignment horizontal="left" vertical="center"/>
    </xf>
    <xf numFmtId="0" fontId="10" fillId="6" borderId="48" xfId="0" applyFont="1" applyFill="1" applyBorder="1" applyAlignment="1" applyProtection="1">
      <alignment horizontal="center" vertical="center"/>
    </xf>
    <xf numFmtId="0" fontId="10" fillId="6" borderId="49" xfId="0" applyFont="1" applyFill="1" applyBorder="1" applyAlignment="1" applyProtection="1">
      <alignment horizontal="center" vertical="center"/>
    </xf>
    <xf numFmtId="0" fontId="11" fillId="0" borderId="0" xfId="0" applyFont="1" applyBorder="1" applyAlignment="1" applyProtection="1">
      <alignment horizontal="right" vertical="center"/>
    </xf>
    <xf numFmtId="0" fontId="12" fillId="0" borderId="0"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40" xfId="0" applyFont="1" applyFill="1" applyBorder="1" applyAlignment="1" applyProtection="1">
      <alignment horizontal="center" vertical="center"/>
    </xf>
    <xf numFmtId="0" fontId="11" fillId="0" borderId="26" xfId="0" applyFont="1" applyBorder="1" applyAlignment="1">
      <alignment vertical="center"/>
    </xf>
    <xf numFmtId="1" fontId="31" fillId="6" borderId="18" xfId="0" applyNumberFormat="1" applyFont="1" applyFill="1" applyBorder="1" applyAlignment="1" applyProtection="1">
      <alignment horizontal="center" vertical="center"/>
    </xf>
    <xf numFmtId="1" fontId="31" fillId="6" borderId="20" xfId="0" applyNumberFormat="1" applyFont="1" applyFill="1" applyBorder="1" applyAlignment="1" applyProtection="1">
      <alignment horizontal="center" vertical="center"/>
    </xf>
    <xf numFmtId="0" fontId="9" fillId="0" borderId="0" xfId="1" applyFont="1" applyAlignment="1" applyProtection="1">
      <protection locked="0"/>
    </xf>
    <xf numFmtId="0" fontId="16" fillId="0" borderId="29" xfId="0" applyFont="1" applyFill="1" applyBorder="1" applyAlignment="1" applyProtection="1">
      <alignment horizontal="center"/>
    </xf>
    <xf numFmtId="0" fontId="17" fillId="0" borderId="3" xfId="0" applyFont="1" applyFill="1" applyBorder="1" applyAlignment="1" applyProtection="1"/>
    <xf numFmtId="0" fontId="17" fillId="0" borderId="30" xfId="0" applyFont="1" applyFill="1" applyBorder="1" applyAlignment="1" applyProtection="1"/>
    <xf numFmtId="0" fontId="18" fillId="0" borderId="1" xfId="0" applyFont="1" applyFill="1" applyBorder="1" applyAlignment="1" applyProtection="1">
      <alignment horizontal="left" vertical="center"/>
    </xf>
    <xf numFmtId="0" fontId="18" fillId="0" borderId="1" xfId="0" applyFont="1" applyBorder="1" applyAlignment="1" applyProtection="1">
      <alignment horizontal="center" vertical="center"/>
    </xf>
    <xf numFmtId="0" fontId="18" fillId="0" borderId="1" xfId="0" applyFont="1" applyFill="1" applyBorder="1" applyAlignment="1" applyProtection="1">
      <alignment horizontal="right" vertical="center"/>
    </xf>
    <xf numFmtId="0" fontId="18" fillId="0" borderId="31" xfId="0" applyFont="1" applyBorder="1" applyAlignment="1">
      <alignment horizontal="right" vertical="center"/>
    </xf>
    <xf numFmtId="0" fontId="18" fillId="0" borderId="1" xfId="0" applyFont="1" applyBorder="1" applyAlignment="1">
      <alignment horizontal="right" vertical="center"/>
    </xf>
    <xf numFmtId="0" fontId="18" fillId="0" borderId="31" xfId="0" applyFont="1" applyFill="1" applyBorder="1" applyAlignment="1" applyProtection="1">
      <alignment horizontal="right" vertical="center"/>
    </xf>
    <xf numFmtId="0" fontId="18" fillId="5" borderId="1" xfId="0" applyFont="1" applyFill="1" applyBorder="1" applyAlignment="1" applyProtection="1">
      <alignment horizontal="left" vertical="center" indent="1" shrinkToFit="1"/>
    </xf>
    <xf numFmtId="0" fontId="18" fillId="5" borderId="1" xfId="0" applyFont="1" applyFill="1" applyBorder="1" applyAlignment="1">
      <alignment horizontal="left" vertical="center" indent="1" shrinkToFit="1"/>
    </xf>
    <xf numFmtId="0" fontId="11" fillId="0" borderId="0" xfId="0" applyFont="1" applyFill="1" applyBorder="1" applyAlignment="1" applyProtection="1">
      <alignment horizontal="right"/>
    </xf>
    <xf numFmtId="0" fontId="11" fillId="0" borderId="26" xfId="0" applyFont="1" applyFill="1" applyBorder="1" applyAlignment="1" applyProtection="1">
      <alignment horizontal="right"/>
    </xf>
    <xf numFmtId="0" fontId="11" fillId="0" borderId="0" xfId="0" applyFont="1" applyFill="1" applyBorder="1" applyAlignment="1" applyProtection="1">
      <alignment horizontal="center"/>
    </xf>
    <xf numFmtId="0" fontId="30" fillId="8" borderId="27" xfId="0" applyFont="1" applyFill="1" applyBorder="1" applyAlignment="1" applyProtection="1">
      <alignment horizontal="center" vertical="center"/>
    </xf>
    <xf numFmtId="0" fontId="30" fillId="8" borderId="7" xfId="0" applyFont="1" applyFill="1" applyBorder="1" applyAlignment="1" applyProtection="1">
      <alignment horizontal="center" vertical="center"/>
    </xf>
    <xf numFmtId="0" fontId="30" fillId="8" borderId="16" xfId="0" applyFont="1" applyFill="1" applyBorder="1" applyAlignment="1" applyProtection="1">
      <alignment horizontal="center" vertical="center"/>
    </xf>
    <xf numFmtId="0" fontId="18" fillId="0" borderId="0" xfId="0" applyFont="1" applyFill="1" applyBorder="1" applyAlignment="1" applyProtection="1">
      <alignment horizontal="center" vertical="top"/>
    </xf>
    <xf numFmtId="0" fontId="18" fillId="0" borderId="26" xfId="0" applyFont="1" applyFill="1" applyBorder="1" applyAlignment="1" applyProtection="1">
      <alignment horizontal="center" vertical="top"/>
    </xf>
    <xf numFmtId="0" fontId="18" fillId="0" borderId="27" xfId="0" applyFont="1" applyBorder="1" applyAlignment="1" applyProtection="1">
      <alignment horizontal="left" vertical="center"/>
    </xf>
    <xf numFmtId="0" fontId="18" fillId="0" borderId="7" xfId="0" applyFont="1" applyBorder="1" applyAlignment="1" applyProtection="1">
      <alignment horizontal="left" vertical="center"/>
    </xf>
    <xf numFmtId="0" fontId="18" fillId="0" borderId="16" xfId="0" applyFont="1" applyBorder="1" applyAlignment="1" applyProtection="1">
      <alignment horizontal="left" vertical="center"/>
    </xf>
    <xf numFmtId="165" fontId="18" fillId="5" borderId="9"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0" fontId="18" fillId="0" borderId="1" xfId="0" applyFont="1" applyBorder="1" applyAlignment="1" applyProtection="1">
      <alignment horizontal="right" vertical="center"/>
    </xf>
    <xf numFmtId="0" fontId="19" fillId="0" borderId="1" xfId="0" applyFont="1" applyBorder="1" applyAlignment="1">
      <alignment horizontal="right" vertical="center"/>
    </xf>
    <xf numFmtId="164" fontId="10" fillId="6" borderId="48" xfId="0" applyNumberFormat="1" applyFont="1" applyFill="1" applyBorder="1" applyAlignment="1" applyProtection="1">
      <alignment horizontal="center" vertical="center"/>
    </xf>
    <xf numFmtId="164" fontId="10" fillId="6" borderId="49"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 fontId="11" fillId="9" borderId="37" xfId="0" applyNumberFormat="1" applyFont="1" applyFill="1" applyBorder="1" applyAlignment="1" applyProtection="1">
      <alignment horizontal="center" vertical="center"/>
    </xf>
    <xf numFmtId="1" fontId="11" fillId="9" borderId="35" xfId="0" applyNumberFormat="1" applyFont="1" applyFill="1" applyBorder="1" applyAlignment="1" applyProtection="1">
      <alignment horizontal="center" vertical="center"/>
    </xf>
    <xf numFmtId="1" fontId="11" fillId="9" borderId="38" xfId="0" applyNumberFormat="1"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1" fillId="0" borderId="28" xfId="0" applyFont="1" applyFill="1" applyBorder="1" applyAlignment="1" applyProtection="1">
      <alignment horizontal="right" vertical="center"/>
    </xf>
    <xf numFmtId="0" fontId="18" fillId="5" borderId="9" xfId="0" applyNumberFormat="1" applyFont="1" applyFill="1" applyBorder="1" applyAlignment="1" applyProtection="1">
      <alignment horizontal="center" vertical="center"/>
    </xf>
    <xf numFmtId="0" fontId="18" fillId="5" borderId="10" xfId="0" applyNumberFormat="1" applyFont="1" applyFill="1" applyBorder="1" applyAlignment="1" applyProtection="1">
      <alignment horizontal="center" vertical="center"/>
    </xf>
    <xf numFmtId="0" fontId="18" fillId="5" borderId="8" xfId="0" applyNumberFormat="1" applyFont="1" applyFill="1" applyBorder="1" applyAlignment="1" applyProtection="1">
      <alignment horizontal="center" vertical="center"/>
    </xf>
    <xf numFmtId="0" fontId="30" fillId="8" borderId="28" xfId="0" applyFont="1" applyFill="1" applyBorder="1" applyAlignment="1">
      <alignment horizontal="center" vertical="center"/>
    </xf>
    <xf numFmtId="0" fontId="30" fillId="8" borderId="0" xfId="0" applyFont="1" applyFill="1" applyBorder="1" applyAlignment="1">
      <alignment horizontal="center" vertical="center"/>
    </xf>
    <xf numFmtId="0" fontId="30" fillId="8" borderId="26" xfId="0" applyFont="1" applyFill="1" applyBorder="1" applyAlignment="1">
      <alignment horizontal="center" vertical="center"/>
    </xf>
    <xf numFmtId="0" fontId="18" fillId="5" borderId="1" xfId="0" applyNumberFormat="1" applyFont="1" applyFill="1" applyBorder="1" applyAlignment="1">
      <alignment horizontal="left" vertical="center" indent="1" shrinkToFit="1"/>
    </xf>
    <xf numFmtId="2" fontId="18" fillId="5" borderId="1" xfId="0" applyNumberFormat="1" applyFont="1" applyFill="1" applyBorder="1" applyAlignment="1" applyProtection="1">
      <alignment horizontal="left" vertical="center" indent="1" shrinkToFit="1"/>
    </xf>
    <xf numFmtId="2" fontId="18" fillId="5" borderId="1" xfId="0" applyNumberFormat="1" applyFont="1" applyFill="1" applyBorder="1" applyAlignment="1">
      <alignment horizontal="left" vertical="center" indent="1" shrinkToFit="1"/>
    </xf>
    <xf numFmtId="0" fontId="10" fillId="0" borderId="1"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10" fillId="0" borderId="1" xfId="0" applyFont="1" applyBorder="1" applyAlignment="1">
      <alignment horizontal="center" vertical="center"/>
    </xf>
    <xf numFmtId="0" fontId="8" fillId="0" borderId="1" xfId="0" applyFont="1" applyBorder="1" applyAlignment="1">
      <alignment horizontal="center" vertical="center"/>
    </xf>
    <xf numFmtId="0" fontId="18" fillId="0" borderId="9" xfId="0" applyFont="1" applyFill="1" applyBorder="1" applyAlignment="1" applyProtection="1">
      <alignment vertical="center"/>
    </xf>
    <xf numFmtId="0" fontId="18" fillId="0" borderId="8" xfId="0" applyFont="1" applyFill="1" applyBorder="1" applyAlignment="1" applyProtection="1">
      <alignment vertical="center"/>
    </xf>
    <xf numFmtId="0" fontId="12" fillId="5" borderId="23" xfId="0" applyFont="1" applyFill="1" applyBorder="1" applyAlignment="1" applyProtection="1">
      <alignment horizontal="center" vertical="center"/>
    </xf>
    <xf numFmtId="0" fontId="12" fillId="5" borderId="21" xfId="0" applyFont="1" applyFill="1" applyBorder="1" applyAlignment="1" applyProtection="1">
      <alignment horizontal="center" vertical="center"/>
    </xf>
    <xf numFmtId="0" fontId="18" fillId="0" borderId="1" xfId="0" applyFont="1" applyBorder="1" applyAlignment="1" applyProtection="1">
      <alignment vertical="center"/>
    </xf>
    <xf numFmtId="0" fontId="7" fillId="0" borderId="0" xfId="1" applyFont="1" applyBorder="1" applyAlignment="1" applyProtection="1"/>
    <xf numFmtId="0" fontId="18" fillId="0" borderId="1" xfId="0" applyFont="1" applyFill="1" applyBorder="1" applyAlignment="1" applyProtection="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pplyProtection="1">
      <alignment horizontal="center" vertical="center"/>
    </xf>
    <xf numFmtId="49" fontId="37" fillId="0" borderId="1" xfId="0" applyNumberFormat="1" applyFont="1" applyFill="1" applyBorder="1" applyAlignment="1" applyProtection="1">
      <alignment horizontal="center" vertical="center"/>
    </xf>
  </cellXfs>
  <cellStyles count="2">
    <cellStyle name="Hyperlink" xfId="1" builtinId="8"/>
    <cellStyle name="Normal" xfId="0" builtinId="0"/>
  </cellStyles>
  <dxfs count="0"/>
  <tableStyles count="0" defaultTableStyle="TableStyleMedium9" defaultPivotStyle="PivotStyleLight16"/>
  <colors>
    <mruColors>
      <color rgb="FFCCFFCC"/>
      <color rgb="FFFFFF99"/>
      <color rgb="FFFFFFCC"/>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50382</xdr:colOff>
      <xdr:row>0</xdr:row>
      <xdr:rowOff>39261</xdr:rowOff>
    </xdr:from>
    <xdr:to>
      <xdr:col>2</xdr:col>
      <xdr:colOff>465</xdr:colOff>
      <xdr:row>2</xdr:row>
      <xdr:rowOff>66261</xdr:rowOff>
    </xdr:to>
    <xdr:pic>
      <xdr:nvPicPr>
        <xdr:cNvPr id="35" name="Picture 20" descr="odotsl_gr">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382" y="39261"/>
          <a:ext cx="544350" cy="560117"/>
        </a:xfrm>
        <a:prstGeom prst="rect">
          <a:avLst/>
        </a:prstGeom>
        <a:noFill/>
        <a:ln w="9525">
          <a:noFill/>
          <a:miter lim="800000"/>
          <a:headEnd/>
          <a:tailEnd/>
        </a:ln>
      </xdr:spPr>
    </xdr:pic>
    <xdr:clientData/>
  </xdr:twoCellAnchor>
  <xdr:twoCellAnchor editAs="oneCell">
    <xdr:from>
      <xdr:col>20</xdr:col>
      <xdr:colOff>0</xdr:colOff>
      <xdr:row>0</xdr:row>
      <xdr:rowOff>39261</xdr:rowOff>
    </xdr:from>
    <xdr:to>
      <xdr:col>21</xdr:col>
      <xdr:colOff>251274</xdr:colOff>
      <xdr:row>2</xdr:row>
      <xdr:rowOff>66261</xdr:rowOff>
    </xdr:to>
    <xdr:pic>
      <xdr:nvPicPr>
        <xdr:cNvPr id="36" name="Picture 20" descr="odotsl_gr">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47317" y="39261"/>
          <a:ext cx="548640" cy="56011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438150</xdr:colOff>
      <xdr:row>37</xdr:row>
      <xdr:rowOff>0</xdr:rowOff>
    </xdr:to>
    <xdr:pic>
      <xdr:nvPicPr>
        <xdr:cNvPr id="2" name="Picture 1" descr="FINAL Roadway Characteristics Diagram 7-25-08.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 y="1"/>
          <a:ext cx="7753349" cy="5991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95251</xdr:colOff>
      <xdr:row>44</xdr:row>
      <xdr:rowOff>25914</xdr:rowOff>
    </xdr:to>
    <xdr:pic>
      <xdr:nvPicPr>
        <xdr:cNvPr id="4109" name="Picture 2" descr="Crash Inclusion Diagram 6-2-08">
          <a:extLst>
            <a:ext uri="{FF2B5EF4-FFF2-40B4-BE49-F238E27FC236}">
              <a16:creationId xmlns:a16="http://schemas.microsoft.com/office/drawing/2014/main" id="{00000000-0008-0000-0300-00000D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9239250" cy="71506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ot.state.oh.us/Divisions/Engineering/Roadway/DesignStandards/traffic/TEM/Pages/default.asp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G100"/>
  <sheetViews>
    <sheetView showGridLines="0" tabSelected="1" showRuler="0" zoomScaleNormal="100" zoomScaleSheetLayoutView="130" zoomScalePageLayoutView="160" workbookViewId="0">
      <selection activeCell="E6" sqref="E6:L6"/>
    </sheetView>
  </sheetViews>
  <sheetFormatPr defaultRowHeight="12.75" x14ac:dyDescent="0.2"/>
  <cols>
    <col min="1" max="24" width="4.42578125" customWidth="1"/>
    <col min="25" max="25" width="4.42578125" style="43" customWidth="1"/>
    <col min="26" max="26" width="4.42578125" style="80" customWidth="1"/>
    <col min="27" max="30" width="7.140625" style="80" hidden="1" customWidth="1"/>
    <col min="31" max="33" width="7.140625" hidden="1" customWidth="1"/>
  </cols>
  <sheetData>
    <row r="1" spans="1:33" ht="23.25" customHeight="1" x14ac:dyDescent="0.35">
      <c r="A1" s="200"/>
      <c r="B1" s="201"/>
      <c r="C1" s="194" t="s">
        <v>0</v>
      </c>
      <c r="D1" s="194"/>
      <c r="E1" s="194"/>
      <c r="F1" s="194"/>
      <c r="G1" s="194"/>
      <c r="H1" s="194"/>
      <c r="I1" s="194"/>
      <c r="J1" s="194"/>
      <c r="K1" s="194"/>
      <c r="L1" s="194"/>
      <c r="M1" s="194"/>
      <c r="N1" s="194"/>
      <c r="O1" s="194"/>
      <c r="P1" s="194"/>
      <c r="Q1" s="194"/>
      <c r="R1" s="194"/>
      <c r="S1" s="194"/>
      <c r="T1" s="194"/>
      <c r="U1" s="196"/>
      <c r="V1" s="197"/>
      <c r="W1" s="43"/>
      <c r="X1" s="43"/>
    </row>
    <row r="2" spans="1:33" ht="18" customHeight="1" x14ac:dyDescent="0.2">
      <c r="A2" s="202"/>
      <c r="B2" s="203"/>
      <c r="C2" s="195" t="s">
        <v>64</v>
      </c>
      <c r="D2" s="195"/>
      <c r="E2" s="195"/>
      <c r="F2" s="195"/>
      <c r="G2" s="195"/>
      <c r="H2" s="195"/>
      <c r="I2" s="195"/>
      <c r="J2" s="195"/>
      <c r="K2" s="195"/>
      <c r="L2" s="195"/>
      <c r="M2" s="195"/>
      <c r="N2" s="195"/>
      <c r="O2" s="195"/>
      <c r="P2" s="195"/>
      <c r="Q2" s="195"/>
      <c r="R2" s="195"/>
      <c r="S2" s="195"/>
      <c r="T2" s="195"/>
      <c r="U2" s="198"/>
      <c r="V2" s="199"/>
      <c r="W2" s="43"/>
      <c r="X2" s="43"/>
    </row>
    <row r="3" spans="1:33" ht="15" customHeight="1" x14ac:dyDescent="0.35">
      <c r="A3" s="120"/>
      <c r="B3" s="121"/>
      <c r="C3" s="117"/>
      <c r="D3" s="209" t="s">
        <v>110</v>
      </c>
      <c r="E3" s="209"/>
      <c r="F3" s="209"/>
      <c r="G3" s="209"/>
      <c r="H3" s="209"/>
      <c r="I3" s="209"/>
      <c r="J3" s="209"/>
      <c r="K3" s="209"/>
      <c r="L3" s="209"/>
      <c r="M3" s="209"/>
      <c r="N3" s="209"/>
      <c r="O3" s="209"/>
      <c r="P3" s="209"/>
      <c r="Q3" s="209"/>
      <c r="R3" s="209"/>
      <c r="S3" s="209"/>
      <c r="T3" s="117"/>
      <c r="U3" s="118"/>
      <c r="V3" s="119"/>
      <c r="W3" s="43"/>
      <c r="X3" s="43"/>
    </row>
    <row r="4" spans="1:33" ht="15" customHeight="1" thickBot="1" x14ac:dyDescent="0.3">
      <c r="A4" s="207"/>
      <c r="B4" s="208"/>
      <c r="C4" s="208"/>
      <c r="D4" s="208"/>
      <c r="E4" s="208"/>
      <c r="F4" s="206"/>
      <c r="G4" s="206"/>
      <c r="H4" s="206"/>
      <c r="I4" s="206"/>
      <c r="J4" s="206"/>
      <c r="K4" s="206"/>
      <c r="L4" s="206"/>
      <c r="M4" s="206"/>
      <c r="N4" s="206"/>
      <c r="O4" s="206"/>
      <c r="P4" s="206"/>
      <c r="Q4" s="206"/>
      <c r="R4" s="204" t="s">
        <v>97</v>
      </c>
      <c r="S4" s="204"/>
      <c r="T4" s="204"/>
      <c r="U4" s="204"/>
      <c r="V4" s="205"/>
      <c r="W4" s="43"/>
      <c r="X4" s="43"/>
    </row>
    <row r="5" spans="1:33" s="48" customFormat="1" ht="16.5" customHeight="1" thickBot="1" x14ac:dyDescent="0.25">
      <c r="A5" s="164" t="s">
        <v>52</v>
      </c>
      <c r="B5" s="165"/>
      <c r="C5" s="165"/>
      <c r="D5" s="165"/>
      <c r="E5" s="165"/>
      <c r="F5" s="165"/>
      <c r="G5" s="165"/>
      <c r="H5" s="165"/>
      <c r="I5" s="165"/>
      <c r="J5" s="165"/>
      <c r="K5" s="165"/>
      <c r="L5" s="165"/>
      <c r="M5" s="165"/>
      <c r="N5" s="165"/>
      <c r="O5" s="165"/>
      <c r="P5" s="165"/>
      <c r="Q5" s="165"/>
      <c r="R5" s="165"/>
      <c r="S5" s="165"/>
      <c r="T5" s="165"/>
      <c r="U5" s="165"/>
      <c r="V5" s="166"/>
      <c r="W5" s="47"/>
      <c r="X5" s="47"/>
      <c r="Y5" s="47"/>
      <c r="Z5" s="77"/>
      <c r="AA5" s="51"/>
      <c r="AB5" s="51"/>
      <c r="AC5" s="51"/>
      <c r="AD5" s="51"/>
    </row>
    <row r="6" spans="1:33" s="45" customFormat="1" ht="15.75" customHeight="1" x14ac:dyDescent="0.2">
      <c r="A6" s="167" t="s">
        <v>55</v>
      </c>
      <c r="B6" s="168"/>
      <c r="C6" s="168"/>
      <c r="D6" s="168"/>
      <c r="E6" s="169"/>
      <c r="F6" s="169"/>
      <c r="G6" s="169"/>
      <c r="H6" s="169"/>
      <c r="I6" s="169"/>
      <c r="J6" s="169"/>
      <c r="K6" s="169"/>
      <c r="L6" s="169"/>
      <c r="M6" s="283" t="s">
        <v>56</v>
      </c>
      <c r="N6" s="284"/>
      <c r="O6" s="284"/>
      <c r="P6" s="284"/>
      <c r="Q6" s="285"/>
      <c r="R6" s="289"/>
      <c r="S6" s="290"/>
      <c r="T6" s="290"/>
      <c r="U6" s="290"/>
      <c r="V6" s="291"/>
      <c r="X6" s="44"/>
      <c r="Z6" s="46"/>
      <c r="AA6" s="89"/>
      <c r="AB6" s="89"/>
      <c r="AC6" s="89"/>
      <c r="AD6" s="89"/>
    </row>
    <row r="7" spans="1:33" s="45" customFormat="1" ht="15.75" customHeight="1" x14ac:dyDescent="0.2">
      <c r="A7" s="171" t="s">
        <v>57</v>
      </c>
      <c r="B7" s="172"/>
      <c r="C7" s="172"/>
      <c r="D7" s="172"/>
      <c r="E7" s="179"/>
      <c r="F7" s="179"/>
      <c r="G7" s="179"/>
      <c r="H7" s="179"/>
      <c r="I7" s="179"/>
      <c r="J7" s="179"/>
      <c r="K7" s="179"/>
      <c r="L7" s="179"/>
      <c r="M7" s="216" t="s">
        <v>53</v>
      </c>
      <c r="N7" s="217"/>
      <c r="O7" s="217"/>
      <c r="P7" s="217"/>
      <c r="Q7" s="218"/>
      <c r="R7" s="286"/>
      <c r="S7" s="287"/>
      <c r="T7" s="287"/>
      <c r="U7" s="287"/>
      <c r="V7" s="288"/>
      <c r="X7" s="44"/>
    </row>
    <row r="8" spans="1:33" s="45" customFormat="1" ht="15.75" customHeight="1" x14ac:dyDescent="0.2">
      <c r="A8" s="171" t="s">
        <v>58</v>
      </c>
      <c r="B8" s="172"/>
      <c r="C8" s="172"/>
      <c r="D8" s="172"/>
      <c r="E8" s="180"/>
      <c r="F8" s="180"/>
      <c r="G8" s="180"/>
      <c r="H8" s="180"/>
      <c r="I8" s="180"/>
      <c r="J8" s="180"/>
      <c r="K8" s="180"/>
      <c r="L8" s="180"/>
      <c r="M8" s="216" t="s">
        <v>92</v>
      </c>
      <c r="N8" s="217"/>
      <c r="O8" s="217"/>
      <c r="P8" s="217"/>
      <c r="Q8" s="218"/>
      <c r="R8" s="219"/>
      <c r="S8" s="220"/>
      <c r="T8" s="220"/>
      <c r="U8" s="220"/>
      <c r="V8" s="221"/>
      <c r="X8" s="44"/>
      <c r="Z8" s="46"/>
      <c r="AA8" s="89"/>
      <c r="AB8" s="89"/>
      <c r="AC8" s="89"/>
      <c r="AD8" s="89"/>
    </row>
    <row r="9" spans="1:33" s="45" customFormat="1" ht="15.75" customHeight="1" x14ac:dyDescent="0.2">
      <c r="A9" s="171" t="s">
        <v>59</v>
      </c>
      <c r="B9" s="172"/>
      <c r="C9" s="172"/>
      <c r="D9" s="172"/>
      <c r="E9" s="179"/>
      <c r="F9" s="179"/>
      <c r="G9" s="179"/>
      <c r="H9" s="179"/>
      <c r="I9" s="179"/>
      <c r="J9" s="179"/>
      <c r="K9" s="179"/>
      <c r="L9" s="179"/>
      <c r="M9" s="216" t="s">
        <v>54</v>
      </c>
      <c r="N9" s="217"/>
      <c r="O9" s="217"/>
      <c r="P9" s="217"/>
      <c r="Q9" s="218"/>
      <c r="R9" s="219"/>
      <c r="S9" s="220"/>
      <c r="T9" s="220"/>
      <c r="U9" s="220"/>
      <c r="V9" s="221"/>
      <c r="Z9" s="46"/>
      <c r="AA9" s="89"/>
      <c r="AB9" s="89"/>
      <c r="AC9" s="89"/>
      <c r="AD9" s="89"/>
    </row>
    <row r="10" spans="1:33" s="45" customFormat="1" ht="15.75" customHeight="1" x14ac:dyDescent="0.2">
      <c r="A10" s="171" t="s">
        <v>60</v>
      </c>
      <c r="B10" s="172"/>
      <c r="C10" s="172"/>
      <c r="D10" s="172"/>
      <c r="E10" s="180"/>
      <c r="F10" s="180"/>
      <c r="G10" s="180"/>
      <c r="H10" s="180"/>
      <c r="I10" s="180"/>
      <c r="J10" s="180"/>
      <c r="K10" s="180"/>
      <c r="L10" s="180"/>
      <c r="M10" s="216" t="s">
        <v>62</v>
      </c>
      <c r="N10" s="217"/>
      <c r="O10" s="217"/>
      <c r="P10" s="217"/>
      <c r="Q10" s="217"/>
      <c r="R10" s="218"/>
      <c r="S10" s="219"/>
      <c r="T10" s="220"/>
      <c r="U10" s="220"/>
      <c r="V10" s="221"/>
      <c r="Z10" s="46"/>
      <c r="AA10" s="89"/>
      <c r="AB10" s="89"/>
      <c r="AC10" s="89"/>
      <c r="AD10" s="89"/>
    </row>
    <row r="11" spans="1:33" s="45" customFormat="1" ht="15.75" customHeight="1" thickBot="1" x14ac:dyDescent="0.25">
      <c r="A11" s="173" t="s">
        <v>63</v>
      </c>
      <c r="B11" s="174"/>
      <c r="C11" s="174"/>
      <c r="D11" s="174"/>
      <c r="E11" s="181" t="str">
        <f>IF(OR(E8="",E10=""),"",ABS(E10-E8))</f>
        <v/>
      </c>
      <c r="F11" s="181"/>
      <c r="G11" s="181"/>
      <c r="H11" s="181"/>
      <c r="I11" s="181"/>
      <c r="J11" s="181"/>
      <c r="K11" s="181"/>
      <c r="L11" s="181"/>
      <c r="M11" s="210" t="s">
        <v>61</v>
      </c>
      <c r="N11" s="211"/>
      <c r="O11" s="211"/>
      <c r="P11" s="211"/>
      <c r="Q11" s="211"/>
      <c r="R11" s="212"/>
      <c r="S11" s="213"/>
      <c r="T11" s="214"/>
      <c r="U11" s="214"/>
      <c r="V11" s="215"/>
      <c r="Z11" s="89"/>
      <c r="AA11" s="89"/>
      <c r="AB11" s="89"/>
      <c r="AC11" s="89"/>
      <c r="AD11" s="89"/>
    </row>
    <row r="12" spans="1:33" s="79" customFormat="1" ht="18" customHeight="1" thickBot="1" x14ac:dyDescent="0.25">
      <c r="A12" s="185" t="s">
        <v>94</v>
      </c>
      <c r="B12" s="186"/>
      <c r="C12" s="186"/>
      <c r="D12" s="186"/>
      <c r="E12" s="186"/>
      <c r="F12" s="186"/>
      <c r="G12" s="186"/>
      <c r="H12" s="186"/>
      <c r="I12" s="186"/>
      <c r="J12" s="186"/>
      <c r="K12" s="186"/>
      <c r="L12" s="186"/>
      <c r="M12" s="186"/>
      <c r="N12" s="186"/>
      <c r="O12" s="186"/>
      <c r="P12" s="186"/>
      <c r="Q12" s="186"/>
      <c r="R12" s="186"/>
      <c r="S12" s="186"/>
      <c r="T12" s="186"/>
      <c r="U12" s="186"/>
      <c r="V12" s="187"/>
      <c r="W12" s="81"/>
      <c r="X12" s="81"/>
      <c r="Y12" s="78"/>
      <c r="Z12" s="137"/>
      <c r="AA12" s="137"/>
      <c r="AB12" s="137"/>
      <c r="AC12" s="137"/>
      <c r="AD12" s="137"/>
    </row>
    <row r="13" spans="1:33" s="48" customFormat="1" ht="15.75" customHeight="1" x14ac:dyDescent="0.2">
      <c r="A13" s="175" t="s">
        <v>26</v>
      </c>
      <c r="B13" s="176"/>
      <c r="C13" s="176"/>
      <c r="D13" s="176"/>
      <c r="E13" s="176"/>
      <c r="F13" s="176"/>
      <c r="G13" s="176"/>
      <c r="H13" s="177"/>
      <c r="I13" s="178"/>
      <c r="J13" s="178"/>
      <c r="K13" s="188" t="s">
        <v>21</v>
      </c>
      <c r="L13" s="189"/>
      <c r="M13" s="189"/>
      <c r="N13" s="189"/>
      <c r="O13" s="189"/>
      <c r="P13" s="189"/>
      <c r="Q13" s="189"/>
      <c r="R13" s="189"/>
      <c r="S13" s="189"/>
      <c r="T13" s="189"/>
      <c r="U13" s="189"/>
      <c r="V13" s="190"/>
      <c r="W13" s="47"/>
      <c r="X13" s="47"/>
      <c r="Y13" s="47"/>
      <c r="AA13" s="51" t="s">
        <v>51</v>
      </c>
      <c r="AB13" s="51" t="s">
        <v>222</v>
      </c>
      <c r="AC13" s="51">
        <v>25</v>
      </c>
      <c r="AD13" s="89">
        <v>10</v>
      </c>
      <c r="AE13" s="89">
        <v>0</v>
      </c>
      <c r="AF13" s="47" t="s">
        <v>17</v>
      </c>
      <c r="AG13" s="157" t="s">
        <v>133</v>
      </c>
    </row>
    <row r="14" spans="1:33" s="48" customFormat="1" ht="15.75" customHeight="1" x14ac:dyDescent="0.2">
      <c r="A14" s="182" t="s">
        <v>95</v>
      </c>
      <c r="B14" s="183"/>
      <c r="C14" s="183"/>
      <c r="D14" s="183"/>
      <c r="E14" s="183"/>
      <c r="F14" s="183"/>
      <c r="G14" s="183"/>
      <c r="H14" s="184"/>
      <c r="I14" s="170"/>
      <c r="J14" s="170"/>
      <c r="K14" s="191"/>
      <c r="L14" s="192"/>
      <c r="M14" s="192"/>
      <c r="N14" s="192"/>
      <c r="O14" s="192"/>
      <c r="P14" s="192"/>
      <c r="Q14" s="192"/>
      <c r="R14" s="192"/>
      <c r="S14" s="192"/>
      <c r="T14" s="192"/>
      <c r="U14" s="192"/>
      <c r="V14" s="193"/>
      <c r="W14" s="47"/>
      <c r="X14" s="47"/>
      <c r="Y14" s="47"/>
      <c r="AA14" s="51" t="s">
        <v>50</v>
      </c>
      <c r="AB14" s="51" t="s">
        <v>223</v>
      </c>
      <c r="AC14" s="51">
        <v>30</v>
      </c>
      <c r="AD14" s="89">
        <v>11</v>
      </c>
      <c r="AE14" s="89">
        <v>1</v>
      </c>
      <c r="AF14" s="47" t="s">
        <v>16</v>
      </c>
      <c r="AG14" s="157" t="s">
        <v>134</v>
      </c>
    </row>
    <row r="15" spans="1:33" s="48" customFormat="1" ht="15.75" customHeight="1" x14ac:dyDescent="0.2">
      <c r="A15" s="182" t="s">
        <v>96</v>
      </c>
      <c r="B15" s="183"/>
      <c r="C15" s="183"/>
      <c r="D15" s="183"/>
      <c r="E15" s="183"/>
      <c r="F15" s="183"/>
      <c r="G15" s="183"/>
      <c r="H15" s="184"/>
      <c r="I15" s="170"/>
      <c r="J15" s="170"/>
      <c r="K15" s="230" t="s">
        <v>103</v>
      </c>
      <c r="L15" s="230"/>
      <c r="M15" s="230"/>
      <c r="N15" s="230"/>
      <c r="O15" s="230"/>
      <c r="P15" s="230"/>
      <c r="Q15" s="230"/>
      <c r="R15" s="230"/>
      <c r="S15" s="230"/>
      <c r="T15" s="230"/>
      <c r="U15" s="230"/>
      <c r="V15" s="231"/>
      <c r="W15" s="47"/>
      <c r="X15" s="47"/>
      <c r="Y15" s="47"/>
      <c r="AA15" s="80"/>
      <c r="AB15" s="80"/>
      <c r="AC15" s="80">
        <v>35</v>
      </c>
      <c r="AD15" s="89">
        <v>12</v>
      </c>
      <c r="AE15" s="80">
        <v>2</v>
      </c>
      <c r="AF15" s="47" t="s">
        <v>15</v>
      </c>
      <c r="AG15" s="157" t="s">
        <v>135</v>
      </c>
    </row>
    <row r="16" spans="1:33" s="48" customFormat="1" ht="15.75" customHeight="1" x14ac:dyDescent="0.2">
      <c r="A16" s="255" t="s">
        <v>101</v>
      </c>
      <c r="B16" s="256"/>
      <c r="C16" s="256"/>
      <c r="D16" s="256"/>
      <c r="E16" s="256"/>
      <c r="F16" s="256"/>
      <c r="G16" s="256"/>
      <c r="H16" s="257"/>
      <c r="I16" s="237"/>
      <c r="J16" s="238"/>
      <c r="K16" s="258" t="s">
        <v>102</v>
      </c>
      <c r="L16" s="259"/>
      <c r="M16" s="259"/>
      <c r="N16" s="259"/>
      <c r="O16" s="259"/>
      <c r="P16" s="259"/>
      <c r="Q16" s="259"/>
      <c r="R16" s="259"/>
      <c r="S16" s="259"/>
      <c r="T16" s="259"/>
      <c r="U16" s="259"/>
      <c r="V16" s="260"/>
      <c r="W16" s="49"/>
      <c r="X16" s="49"/>
      <c r="Y16" s="49"/>
      <c r="AA16" s="51"/>
      <c r="AB16" s="51"/>
      <c r="AC16" s="51">
        <v>40</v>
      </c>
      <c r="AD16" s="89">
        <v>13</v>
      </c>
      <c r="AE16" s="51">
        <v>3</v>
      </c>
      <c r="AF16" s="47" t="s">
        <v>14</v>
      </c>
      <c r="AG16" s="157" t="s">
        <v>136</v>
      </c>
    </row>
    <row r="17" spans="1:33" s="48" customFormat="1" ht="15.75" customHeight="1" x14ac:dyDescent="0.2">
      <c r="A17" s="228" t="s">
        <v>74</v>
      </c>
      <c r="B17" s="229"/>
      <c r="C17" s="229"/>
      <c r="D17" s="229"/>
      <c r="E17" s="229"/>
      <c r="F17" s="229"/>
      <c r="G17" s="229"/>
      <c r="H17" s="229"/>
      <c r="I17" s="237"/>
      <c r="J17" s="238"/>
      <c r="K17" s="230" t="s">
        <v>109</v>
      </c>
      <c r="L17" s="230"/>
      <c r="M17" s="230"/>
      <c r="N17" s="230"/>
      <c r="O17" s="230"/>
      <c r="P17" s="230"/>
      <c r="Q17" s="230"/>
      <c r="R17" s="230"/>
      <c r="S17" s="230"/>
      <c r="T17" s="230"/>
      <c r="U17" s="230"/>
      <c r="V17" s="231"/>
      <c r="W17" s="47"/>
      <c r="X17" s="47"/>
      <c r="Y17" s="47"/>
      <c r="AA17" s="51"/>
      <c r="AB17" s="51"/>
      <c r="AC17" s="51">
        <v>45</v>
      </c>
      <c r="AD17" s="89">
        <v>14</v>
      </c>
      <c r="AE17" s="90">
        <v>4</v>
      </c>
      <c r="AF17" s="47" t="s">
        <v>13</v>
      </c>
      <c r="AG17" s="157" t="s">
        <v>137</v>
      </c>
    </row>
    <row r="18" spans="1:33" s="48" customFormat="1" ht="15.75" customHeight="1" x14ac:dyDescent="0.2">
      <c r="A18" s="255" t="s">
        <v>225</v>
      </c>
      <c r="B18" s="256"/>
      <c r="C18" s="256"/>
      <c r="D18" s="256"/>
      <c r="E18" s="256"/>
      <c r="F18" s="256"/>
      <c r="G18" s="256"/>
      <c r="H18" s="257"/>
      <c r="I18" s="232"/>
      <c r="J18" s="233"/>
      <c r="K18" s="258" t="s">
        <v>93</v>
      </c>
      <c r="L18" s="259"/>
      <c r="M18" s="259"/>
      <c r="N18" s="259"/>
      <c r="O18" s="259"/>
      <c r="P18" s="259"/>
      <c r="Q18" s="259"/>
      <c r="R18" s="259"/>
      <c r="S18" s="259"/>
      <c r="T18" s="259"/>
      <c r="U18" s="259"/>
      <c r="V18" s="260"/>
      <c r="W18" s="47"/>
      <c r="X18" s="47"/>
      <c r="Y18" s="47"/>
      <c r="AA18" s="51"/>
      <c r="AB18" s="51"/>
      <c r="AC18" s="51">
        <v>50</v>
      </c>
      <c r="AD18" s="89">
        <v>15</v>
      </c>
      <c r="AE18" s="51">
        <v>5</v>
      </c>
      <c r="AF18" s="47" t="s">
        <v>12</v>
      </c>
      <c r="AG18" s="157" t="s">
        <v>138</v>
      </c>
    </row>
    <row r="19" spans="1:33" s="48" customFormat="1" ht="15.75" customHeight="1" thickBot="1" x14ac:dyDescent="0.25">
      <c r="A19" s="234" t="s">
        <v>65</v>
      </c>
      <c r="B19" s="235"/>
      <c r="C19" s="235"/>
      <c r="D19" s="235"/>
      <c r="E19" s="235"/>
      <c r="F19" s="235"/>
      <c r="G19" s="235"/>
      <c r="H19" s="235"/>
      <c r="I19" s="236"/>
      <c r="J19" s="236"/>
      <c r="K19" s="239" t="s">
        <v>83</v>
      </c>
      <c r="L19" s="240"/>
      <c r="M19" s="240"/>
      <c r="N19" s="240"/>
      <c r="O19" s="241"/>
      <c r="P19" s="75" t="s">
        <v>10</v>
      </c>
      <c r="Q19" s="75" t="s">
        <v>12</v>
      </c>
      <c r="R19" s="75" t="s">
        <v>13</v>
      </c>
      <c r="S19" s="75" t="s">
        <v>14</v>
      </c>
      <c r="T19" s="75" t="s">
        <v>15</v>
      </c>
      <c r="U19" s="75" t="s">
        <v>16</v>
      </c>
      <c r="V19" s="76" t="s">
        <v>17</v>
      </c>
      <c r="W19" s="47"/>
      <c r="X19" s="50"/>
      <c r="Y19" s="47"/>
      <c r="AA19" s="77"/>
      <c r="AB19" s="77"/>
      <c r="AC19" s="51">
        <v>55</v>
      </c>
      <c r="AD19" s="89">
        <v>16</v>
      </c>
      <c r="AE19" s="51">
        <v>6</v>
      </c>
      <c r="AF19" s="47" t="s">
        <v>10</v>
      </c>
      <c r="AG19" s="157" t="s">
        <v>139</v>
      </c>
    </row>
    <row r="20" spans="1:33" s="48" customFormat="1" ht="15.75" customHeight="1" x14ac:dyDescent="0.2">
      <c r="A20" s="225" t="s">
        <v>75</v>
      </c>
      <c r="B20" s="226"/>
      <c r="C20" s="226"/>
      <c r="D20" s="226"/>
      <c r="E20" s="226"/>
      <c r="F20" s="226"/>
      <c r="G20" s="226"/>
      <c r="H20" s="226"/>
      <c r="I20" s="226"/>
      <c r="J20" s="226"/>
      <c r="K20" s="226"/>
      <c r="L20" s="226"/>
      <c r="M20" s="226"/>
      <c r="N20" s="226"/>
      <c r="O20" s="226"/>
      <c r="P20" s="226"/>
      <c r="Q20" s="226"/>
      <c r="R20" s="226"/>
      <c r="S20" s="226"/>
      <c r="T20" s="226"/>
      <c r="U20" s="226"/>
      <c r="V20" s="227"/>
      <c r="W20" s="47"/>
      <c r="X20" s="47"/>
      <c r="Y20" s="47"/>
      <c r="AA20" s="51"/>
      <c r="AB20" s="51"/>
      <c r="AC20" s="51">
        <v>60</v>
      </c>
      <c r="AD20" s="89">
        <v>17</v>
      </c>
      <c r="AE20" s="51">
        <v>7</v>
      </c>
      <c r="AG20" s="157" t="s">
        <v>140</v>
      </c>
    </row>
    <row r="21" spans="1:33" s="48" customFormat="1" ht="3.75" customHeight="1" thickBot="1" x14ac:dyDescent="0.25">
      <c r="A21" s="65"/>
      <c r="B21" s="66"/>
      <c r="C21" s="66"/>
      <c r="D21" s="66"/>
      <c r="E21" s="66"/>
      <c r="F21" s="66"/>
      <c r="G21" s="66"/>
      <c r="H21" s="66"/>
      <c r="I21" s="66"/>
      <c r="J21" s="66"/>
      <c r="K21" s="66"/>
      <c r="L21" s="66"/>
      <c r="M21" s="66"/>
      <c r="N21" s="66"/>
      <c r="O21" s="66"/>
      <c r="P21" s="66"/>
      <c r="Q21" s="66"/>
      <c r="R21" s="66"/>
      <c r="S21" s="66"/>
      <c r="T21" s="66"/>
      <c r="U21" s="66"/>
      <c r="V21" s="74"/>
      <c r="W21" s="47"/>
      <c r="X21" s="47"/>
      <c r="Y21" s="47"/>
      <c r="AA21" s="51"/>
      <c r="AB21" s="51"/>
      <c r="AC21" s="51"/>
      <c r="AD21" s="89">
        <v>18</v>
      </c>
      <c r="AE21" s="51">
        <v>8</v>
      </c>
      <c r="AG21" s="157" t="s">
        <v>141</v>
      </c>
    </row>
    <row r="22" spans="1:33" s="48" customFormat="1" ht="15.75" customHeight="1" thickBot="1" x14ac:dyDescent="0.25">
      <c r="A22" s="71"/>
      <c r="B22" s="222" t="s">
        <v>66</v>
      </c>
      <c r="C22" s="223"/>
      <c r="D22" s="223"/>
      <c r="E22" s="223"/>
      <c r="F22" s="223"/>
      <c r="G22" s="224"/>
      <c r="H22" s="72"/>
      <c r="I22" s="222" t="s">
        <v>76</v>
      </c>
      <c r="J22" s="223"/>
      <c r="K22" s="223"/>
      <c r="L22" s="223"/>
      <c r="M22" s="223"/>
      <c r="N22" s="224"/>
      <c r="O22" s="68"/>
      <c r="P22" s="222" t="s">
        <v>67</v>
      </c>
      <c r="Q22" s="223"/>
      <c r="R22" s="223"/>
      <c r="S22" s="223"/>
      <c r="T22" s="223"/>
      <c r="U22" s="224"/>
      <c r="V22" s="73"/>
      <c r="W22" s="47"/>
      <c r="X22" s="47"/>
      <c r="Y22" s="47"/>
      <c r="AA22" s="51"/>
      <c r="AB22" s="51"/>
      <c r="AC22" s="51"/>
      <c r="AD22" s="89">
        <v>19</v>
      </c>
      <c r="AE22" s="51">
        <v>9</v>
      </c>
      <c r="AG22" s="157" t="s">
        <v>142</v>
      </c>
    </row>
    <row r="23" spans="1:33" s="48" customFormat="1" ht="7.5" customHeight="1" x14ac:dyDescent="0.2">
      <c r="A23" s="65"/>
      <c r="B23" s="66"/>
      <c r="C23" s="66"/>
      <c r="D23" s="66"/>
      <c r="E23" s="66"/>
      <c r="F23" s="66"/>
      <c r="G23" s="67"/>
      <c r="H23" s="67"/>
      <c r="I23" s="67"/>
      <c r="J23" s="67"/>
      <c r="K23" s="67"/>
      <c r="L23" s="67"/>
      <c r="M23" s="67"/>
      <c r="N23" s="67"/>
      <c r="O23" s="67"/>
      <c r="P23" s="67"/>
      <c r="Q23" s="68"/>
      <c r="R23" s="68"/>
      <c r="S23" s="68"/>
      <c r="T23" s="69"/>
      <c r="U23" s="69"/>
      <c r="V23" s="70"/>
      <c r="W23" s="47"/>
      <c r="X23" s="47"/>
      <c r="Y23" s="47"/>
      <c r="AA23" s="51"/>
      <c r="AB23" s="51"/>
      <c r="AC23" s="51"/>
      <c r="AD23" s="89">
        <v>20</v>
      </c>
      <c r="AE23" s="51">
        <v>10</v>
      </c>
      <c r="AG23" s="157" t="s">
        <v>143</v>
      </c>
    </row>
    <row r="24" spans="1:33" s="48" customFormat="1" ht="15.75" customHeight="1" x14ac:dyDescent="0.2">
      <c r="A24" s="252" t="s">
        <v>70</v>
      </c>
      <c r="B24" s="253"/>
      <c r="C24" s="253"/>
      <c r="D24" s="254"/>
      <c r="E24" s="250" t="str">
        <f>'Calculation Sheet'!L41</f>
        <v/>
      </c>
      <c r="F24" s="251"/>
      <c r="G24" s="107" t="s">
        <v>11</v>
      </c>
      <c r="H24" s="143"/>
      <c r="I24" s="143"/>
      <c r="J24" s="143"/>
      <c r="K24" s="143"/>
      <c r="L24" s="143"/>
      <c r="M24" s="143"/>
      <c r="N24" s="143"/>
      <c r="O24" s="253" t="s">
        <v>71</v>
      </c>
      <c r="P24" s="253"/>
      <c r="Q24" s="253"/>
      <c r="R24" s="254"/>
      <c r="S24" s="248"/>
      <c r="T24" s="249"/>
      <c r="U24" s="105" t="s">
        <v>11</v>
      </c>
      <c r="V24" s="106"/>
      <c r="W24" s="47"/>
      <c r="X24" s="47"/>
      <c r="Y24" s="47"/>
      <c r="AA24" s="51"/>
      <c r="AB24" s="51"/>
      <c r="AC24" s="51"/>
      <c r="AD24" s="89">
        <v>21</v>
      </c>
      <c r="AE24" s="51"/>
      <c r="AG24" s="157" t="s">
        <v>144</v>
      </c>
    </row>
    <row r="25" spans="1:33" s="48" customFormat="1" ht="7.5" customHeight="1" thickBot="1" x14ac:dyDescent="0.25">
      <c r="A25" s="62"/>
      <c r="B25" s="63"/>
      <c r="C25" s="63"/>
      <c r="D25" s="63"/>
      <c r="E25" s="63"/>
      <c r="F25" s="63"/>
      <c r="G25" s="63"/>
      <c r="H25" s="63"/>
      <c r="I25" s="63"/>
      <c r="J25" s="63"/>
      <c r="K25" s="63"/>
      <c r="L25" s="63"/>
      <c r="M25" s="63"/>
      <c r="N25" s="63"/>
      <c r="O25" s="63"/>
      <c r="P25" s="63"/>
      <c r="Q25" s="63"/>
      <c r="R25" s="63"/>
      <c r="S25" s="63"/>
      <c r="T25" s="63"/>
      <c r="U25" s="63"/>
      <c r="V25" s="64"/>
      <c r="W25" s="47"/>
      <c r="X25" s="47"/>
      <c r="Y25" s="47"/>
      <c r="AA25" s="51"/>
      <c r="AB25" s="51"/>
      <c r="AC25" s="51"/>
      <c r="AD25" s="89">
        <v>22</v>
      </c>
      <c r="AE25" s="51"/>
      <c r="AG25" s="157" t="s">
        <v>145</v>
      </c>
    </row>
    <row r="26" spans="1:33" s="48" customFormat="1" ht="15.75" customHeight="1" x14ac:dyDescent="0.2">
      <c r="A26" s="242" t="s">
        <v>87</v>
      </c>
      <c r="B26" s="243"/>
      <c r="C26" s="243"/>
      <c r="D26" s="243"/>
      <c r="E26" s="243"/>
      <c r="F26" s="243"/>
      <c r="G26" s="243"/>
      <c r="H26" s="243"/>
      <c r="I26" s="243"/>
      <c r="J26" s="243"/>
      <c r="K26" s="243"/>
      <c r="L26" s="243"/>
      <c r="M26" s="243"/>
      <c r="N26" s="243"/>
      <c r="O26" s="243"/>
      <c r="P26" s="243"/>
      <c r="Q26" s="243"/>
      <c r="R26" s="243"/>
      <c r="S26" s="243"/>
      <c r="T26" s="243"/>
      <c r="U26" s="243"/>
      <c r="V26" s="244"/>
      <c r="W26" s="47"/>
      <c r="X26" s="47"/>
      <c r="Y26" s="47"/>
      <c r="AA26" s="51"/>
      <c r="AB26" s="51"/>
      <c r="AC26" s="51"/>
      <c r="AD26" s="89">
        <v>23</v>
      </c>
      <c r="AE26" s="51"/>
      <c r="AG26" s="157" t="s">
        <v>146</v>
      </c>
    </row>
    <row r="27" spans="1:33" s="48" customFormat="1" ht="15.75" customHeight="1" x14ac:dyDescent="0.2">
      <c r="A27" s="245"/>
      <c r="B27" s="246"/>
      <c r="C27" s="246"/>
      <c r="D27" s="246"/>
      <c r="E27" s="246"/>
      <c r="F27" s="246"/>
      <c r="G27" s="246"/>
      <c r="H27" s="246"/>
      <c r="I27" s="246"/>
      <c r="J27" s="246"/>
      <c r="K27" s="246"/>
      <c r="L27" s="246"/>
      <c r="M27" s="246"/>
      <c r="N27" s="246"/>
      <c r="O27" s="246"/>
      <c r="P27" s="246"/>
      <c r="Q27" s="246"/>
      <c r="R27" s="246"/>
      <c r="S27" s="246"/>
      <c r="T27" s="246"/>
      <c r="U27" s="246"/>
      <c r="V27" s="247"/>
      <c r="W27" s="47"/>
      <c r="X27" s="47"/>
      <c r="Y27" s="47"/>
      <c r="AA27" s="51"/>
      <c r="AB27" s="51"/>
      <c r="AC27" s="51"/>
      <c r="AD27" s="89">
        <v>24</v>
      </c>
      <c r="AE27" s="51"/>
      <c r="AG27" s="157" t="s">
        <v>147</v>
      </c>
    </row>
    <row r="28" spans="1:33" s="48" customFormat="1" ht="15.75" customHeight="1" x14ac:dyDescent="0.2">
      <c r="A28" s="245"/>
      <c r="B28" s="246"/>
      <c r="C28" s="246"/>
      <c r="D28" s="246"/>
      <c r="E28" s="246"/>
      <c r="F28" s="246"/>
      <c r="G28" s="246"/>
      <c r="H28" s="246"/>
      <c r="I28" s="246"/>
      <c r="J28" s="246"/>
      <c r="K28" s="246"/>
      <c r="L28" s="246"/>
      <c r="M28" s="246"/>
      <c r="N28" s="246"/>
      <c r="O28" s="246"/>
      <c r="P28" s="246"/>
      <c r="Q28" s="246"/>
      <c r="R28" s="246"/>
      <c r="S28" s="246"/>
      <c r="T28" s="246"/>
      <c r="U28" s="246"/>
      <c r="V28" s="247"/>
      <c r="W28" s="47"/>
      <c r="X28" s="47"/>
      <c r="Y28" s="47"/>
      <c r="AG28" s="157" t="s">
        <v>148</v>
      </c>
    </row>
    <row r="29" spans="1:33" s="48" customFormat="1" ht="15.75" customHeight="1" x14ac:dyDescent="0.2">
      <c r="A29" s="245"/>
      <c r="B29" s="246"/>
      <c r="C29" s="246"/>
      <c r="D29" s="246"/>
      <c r="E29" s="246"/>
      <c r="F29" s="246"/>
      <c r="G29" s="246"/>
      <c r="H29" s="246"/>
      <c r="I29" s="246"/>
      <c r="J29" s="246"/>
      <c r="K29" s="246"/>
      <c r="L29" s="246"/>
      <c r="M29" s="246"/>
      <c r="N29" s="246"/>
      <c r="O29" s="246"/>
      <c r="P29" s="246"/>
      <c r="Q29" s="246"/>
      <c r="R29" s="246"/>
      <c r="S29" s="246"/>
      <c r="T29" s="246"/>
      <c r="U29" s="246"/>
      <c r="V29" s="247"/>
      <c r="W29" s="47"/>
      <c r="X29" s="47"/>
      <c r="Y29" s="47"/>
      <c r="AG29" s="157" t="s">
        <v>149</v>
      </c>
    </row>
    <row r="30" spans="1:33" s="48" customFormat="1" ht="8.25" customHeight="1" x14ac:dyDescent="0.2">
      <c r="A30" s="59"/>
      <c r="B30" s="60"/>
      <c r="C30" s="60"/>
      <c r="D30" s="60"/>
      <c r="E30" s="60"/>
      <c r="F30" s="60"/>
      <c r="G30" s="60"/>
      <c r="H30" s="60"/>
      <c r="I30" s="60"/>
      <c r="J30" s="60"/>
      <c r="K30" s="60"/>
      <c r="L30" s="60"/>
      <c r="M30" s="60"/>
      <c r="N30" s="60"/>
      <c r="O30" s="60"/>
      <c r="P30" s="60"/>
      <c r="Q30" s="60"/>
      <c r="R30" s="60"/>
      <c r="S30" s="60"/>
      <c r="T30" s="60"/>
      <c r="U30" s="60"/>
      <c r="V30" s="61"/>
      <c r="W30" s="47"/>
      <c r="X30" s="47"/>
      <c r="Y30" s="47"/>
      <c r="AG30" s="157" t="s">
        <v>150</v>
      </c>
    </row>
    <row r="31" spans="1:33" s="48" customFormat="1" ht="15.75" customHeight="1" x14ac:dyDescent="0.2">
      <c r="A31" s="275" t="s">
        <v>68</v>
      </c>
      <c r="B31" s="267"/>
      <c r="C31" s="267"/>
      <c r="D31" s="267"/>
      <c r="E31" s="269"/>
      <c r="F31" s="270"/>
      <c r="G31" s="270"/>
      <c r="H31" s="270"/>
      <c r="I31" s="270"/>
      <c r="J31" s="270"/>
      <c r="K31" s="271"/>
      <c r="L31" s="267" t="s">
        <v>69</v>
      </c>
      <c r="M31" s="267"/>
      <c r="N31" s="268"/>
      <c r="O31" s="272"/>
      <c r="P31" s="273"/>
      <c r="Q31" s="273"/>
      <c r="R31" s="273"/>
      <c r="S31" s="273"/>
      <c r="T31" s="274"/>
      <c r="U31" s="55"/>
      <c r="V31" s="64"/>
      <c r="W31" s="47"/>
      <c r="X31" s="47"/>
      <c r="Y31" s="47"/>
      <c r="AG31" s="157" t="s">
        <v>151</v>
      </c>
    </row>
    <row r="32" spans="1:33" s="48" customFormat="1" ht="7.5" customHeight="1" x14ac:dyDescent="0.2">
      <c r="A32" s="62"/>
      <c r="B32" s="63"/>
      <c r="C32" s="63"/>
      <c r="D32" s="63"/>
      <c r="E32" s="63"/>
      <c r="F32" s="63"/>
      <c r="G32" s="63"/>
      <c r="H32" s="63"/>
      <c r="I32" s="63"/>
      <c r="J32" s="63"/>
      <c r="K32" s="63"/>
      <c r="L32" s="63"/>
      <c r="M32" s="63"/>
      <c r="N32" s="63"/>
      <c r="O32" s="63"/>
      <c r="P32" s="63"/>
      <c r="Q32" s="63"/>
      <c r="R32" s="63"/>
      <c r="S32" s="63"/>
      <c r="T32" s="63"/>
      <c r="U32" s="63"/>
      <c r="V32" s="64"/>
      <c r="Y32" s="47"/>
      <c r="AG32" s="157" t="s">
        <v>152</v>
      </c>
    </row>
    <row r="33" spans="1:33" s="48" customFormat="1" ht="16.5" customHeight="1" x14ac:dyDescent="0.2">
      <c r="A33" s="101"/>
      <c r="B33" s="94"/>
      <c r="C33" s="94"/>
      <c r="D33" s="94"/>
      <c r="E33" s="94"/>
      <c r="F33" s="276" t="s">
        <v>77</v>
      </c>
      <c r="G33" s="276"/>
      <c r="H33" s="276"/>
      <c r="I33" s="276"/>
      <c r="J33" s="276"/>
      <c r="K33" s="276"/>
      <c r="L33" s="276"/>
      <c r="M33" s="276"/>
      <c r="N33" s="276"/>
      <c r="O33" s="276"/>
      <c r="P33" s="276"/>
      <c r="Q33" s="276"/>
      <c r="R33" s="276"/>
      <c r="S33" s="94"/>
      <c r="T33" s="94"/>
      <c r="U33" s="94"/>
      <c r="V33" s="95"/>
      <c r="Y33" s="47"/>
      <c r="AG33" s="157" t="s">
        <v>153</v>
      </c>
    </row>
    <row r="34" spans="1:33" s="52" customFormat="1" ht="7.5" customHeight="1" x14ac:dyDescent="0.2">
      <c r="A34" s="91"/>
      <c r="B34" s="92"/>
      <c r="C34" s="92"/>
      <c r="D34" s="92"/>
      <c r="E34" s="92"/>
      <c r="F34" s="92"/>
      <c r="G34" s="92"/>
      <c r="H34" s="92"/>
      <c r="I34" s="92"/>
      <c r="J34" s="92"/>
      <c r="K34" s="92"/>
      <c r="L34" s="92"/>
      <c r="M34" s="92"/>
      <c r="N34" s="92"/>
      <c r="O34" s="92"/>
      <c r="P34" s="92"/>
      <c r="Q34" s="92"/>
      <c r="R34" s="92"/>
      <c r="S34" s="92"/>
      <c r="T34" s="92"/>
      <c r="U34" s="92"/>
      <c r="V34" s="93"/>
      <c r="W34" s="51"/>
      <c r="AG34" s="157" t="s">
        <v>154</v>
      </c>
    </row>
    <row r="35" spans="1:33" s="48" customFormat="1" ht="15.75" customHeight="1" x14ac:dyDescent="0.2">
      <c r="A35" s="262" t="s">
        <v>78</v>
      </c>
      <c r="B35" s="263"/>
      <c r="C35" s="263"/>
      <c r="D35" s="263"/>
      <c r="E35" s="263"/>
      <c r="F35" s="263"/>
      <c r="G35" s="263"/>
      <c r="H35" s="263"/>
      <c r="I35" s="263"/>
      <c r="J35" s="263"/>
      <c r="K35" s="263"/>
      <c r="L35" s="263"/>
      <c r="M35" s="263"/>
      <c r="N35" s="263"/>
      <c r="O35" s="263"/>
      <c r="P35" s="263"/>
      <c r="Q35" s="263"/>
      <c r="R35" s="263"/>
      <c r="S35" s="263"/>
      <c r="T35" s="263"/>
      <c r="U35" s="263"/>
      <c r="V35" s="264"/>
      <c r="W35" s="47"/>
      <c r="X35" s="47"/>
      <c r="Y35" s="47"/>
      <c r="AG35" s="157" t="s">
        <v>155</v>
      </c>
    </row>
    <row r="36" spans="1:33" s="47" customFormat="1" ht="7.5" customHeight="1" x14ac:dyDescent="0.2">
      <c r="A36" s="56"/>
      <c r="B36" s="57"/>
      <c r="C36" s="57"/>
      <c r="D36" s="57"/>
      <c r="E36" s="57"/>
      <c r="F36" s="57"/>
      <c r="G36" s="57"/>
      <c r="H36" s="57"/>
      <c r="I36" s="57"/>
      <c r="J36" s="57"/>
      <c r="K36" s="57"/>
      <c r="L36" s="57"/>
      <c r="M36" s="57"/>
      <c r="N36" s="57"/>
      <c r="O36" s="57"/>
      <c r="P36" s="57"/>
      <c r="Q36" s="57"/>
      <c r="R36" s="57"/>
      <c r="S36" s="57"/>
      <c r="T36" s="57"/>
      <c r="U36" s="57"/>
      <c r="V36" s="58"/>
      <c r="AG36" s="158" t="s">
        <v>156</v>
      </c>
    </row>
    <row r="37" spans="1:33" s="48" customFormat="1" ht="15" customHeight="1" x14ac:dyDescent="0.2">
      <c r="A37" s="280" t="s">
        <v>82</v>
      </c>
      <c r="B37" s="281"/>
      <c r="C37" s="281"/>
      <c r="D37" s="265"/>
      <c r="E37" s="282"/>
      <c r="F37" s="282"/>
      <c r="G37" s="266"/>
      <c r="H37" s="279" t="s">
        <v>73</v>
      </c>
      <c r="I37" s="279"/>
      <c r="J37" s="279"/>
      <c r="K37" s="265"/>
      <c r="L37" s="266"/>
      <c r="M37" s="99" t="s">
        <v>11</v>
      </c>
      <c r="O37" s="102"/>
      <c r="P37" s="102"/>
      <c r="Q37" s="102"/>
      <c r="R37" s="102" t="s">
        <v>72</v>
      </c>
      <c r="S37" s="265"/>
      <c r="T37" s="266"/>
      <c r="U37" s="277" t="s">
        <v>11</v>
      </c>
      <c r="V37" s="278"/>
      <c r="W37" s="47"/>
      <c r="X37" s="47"/>
      <c r="Y37" s="47"/>
      <c r="AG37" s="157" t="s">
        <v>157</v>
      </c>
    </row>
    <row r="38" spans="1:33" s="48" customFormat="1" ht="7.5" customHeight="1" thickBot="1" x14ac:dyDescent="0.25">
      <c r="A38" s="82"/>
      <c r="B38" s="83"/>
      <c r="C38" s="83"/>
      <c r="D38" s="83"/>
      <c r="E38" s="83"/>
      <c r="F38" s="83"/>
      <c r="G38" s="84"/>
      <c r="H38" s="85"/>
      <c r="I38" s="85"/>
      <c r="J38" s="86"/>
      <c r="K38" s="86"/>
      <c r="L38" s="84"/>
      <c r="M38" s="84"/>
      <c r="N38" s="84"/>
      <c r="O38" s="84"/>
      <c r="P38" s="84"/>
      <c r="Q38" s="84"/>
      <c r="R38" s="85"/>
      <c r="S38" s="85"/>
      <c r="T38" s="87"/>
      <c r="U38" s="87"/>
      <c r="V38" s="88"/>
      <c r="W38" s="47"/>
      <c r="X38" s="47"/>
      <c r="AG38" s="157" t="s">
        <v>158</v>
      </c>
    </row>
    <row r="39" spans="1:33" s="48" customFormat="1" ht="15" customHeight="1" x14ac:dyDescent="0.2">
      <c r="A39" s="261" t="s">
        <v>221</v>
      </c>
      <c r="B39" s="261"/>
      <c r="C39" s="261"/>
      <c r="D39" s="261"/>
      <c r="E39" s="261"/>
      <c r="F39" s="261"/>
      <c r="G39" s="261"/>
      <c r="H39" s="261"/>
      <c r="I39" s="261"/>
      <c r="J39" s="261"/>
      <c r="K39" s="261"/>
      <c r="L39" s="261"/>
      <c r="M39" s="261"/>
      <c r="N39" s="261"/>
      <c r="O39" s="261"/>
      <c r="P39" s="261"/>
      <c r="Q39" s="261"/>
      <c r="R39" s="261"/>
      <c r="S39" s="261"/>
      <c r="T39" s="261"/>
      <c r="U39" s="261"/>
      <c r="V39" s="261"/>
      <c r="W39" s="47"/>
      <c r="X39" s="47"/>
      <c r="Y39" s="47"/>
      <c r="AG39" s="157" t="s">
        <v>159</v>
      </c>
    </row>
    <row r="40" spans="1:33" s="48" customFormat="1" ht="15" customHeight="1" x14ac:dyDescent="0.2">
      <c r="W40" s="47"/>
      <c r="X40" s="47"/>
      <c r="Y40" s="47"/>
      <c r="AG40" s="157" t="s">
        <v>160</v>
      </c>
    </row>
    <row r="41" spans="1:33" s="48" customFormat="1" ht="15" customHeight="1" x14ac:dyDescent="0.2">
      <c r="W41" s="47"/>
      <c r="X41" s="47"/>
      <c r="Y41" s="47"/>
      <c r="AG41" s="157" t="s">
        <v>161</v>
      </c>
    </row>
    <row r="42" spans="1:33" s="48" customFormat="1" ht="7.5" customHeight="1" x14ac:dyDescent="0.2">
      <c r="A42"/>
      <c r="B42"/>
      <c r="C42"/>
      <c r="D42"/>
      <c r="E42"/>
      <c r="F42"/>
      <c r="G42"/>
      <c r="H42"/>
      <c r="I42"/>
      <c r="J42"/>
      <c r="K42"/>
      <c r="L42"/>
      <c r="M42"/>
      <c r="N42"/>
      <c r="O42"/>
      <c r="P42"/>
      <c r="Q42"/>
      <c r="R42"/>
      <c r="S42"/>
      <c r="T42"/>
      <c r="U42"/>
      <c r="V42"/>
      <c r="W42" s="47"/>
      <c r="X42" s="47"/>
      <c r="Y42" s="47"/>
      <c r="AG42" s="157" t="s">
        <v>162</v>
      </c>
    </row>
    <row r="43" spans="1:33" s="48" customFormat="1" ht="13.5" customHeight="1" x14ac:dyDescent="0.2">
      <c r="A43"/>
      <c r="B43"/>
      <c r="C43"/>
      <c r="D43"/>
      <c r="E43"/>
      <c r="F43"/>
      <c r="G43"/>
      <c r="H43"/>
      <c r="I43"/>
      <c r="J43"/>
      <c r="K43"/>
      <c r="L43"/>
      <c r="M43"/>
      <c r="N43"/>
      <c r="O43"/>
      <c r="P43"/>
      <c r="Q43"/>
      <c r="R43"/>
      <c r="S43"/>
      <c r="T43"/>
      <c r="U43"/>
      <c r="V43"/>
      <c r="W43" s="53"/>
      <c r="Z43" s="52"/>
      <c r="AA43" s="52"/>
      <c r="AB43" s="52"/>
      <c r="AC43" s="52"/>
      <c r="AD43" s="52"/>
      <c r="AG43" s="157" t="s">
        <v>163</v>
      </c>
    </row>
    <row r="44" spans="1:33" s="48" customFormat="1" ht="6.75" customHeight="1" x14ac:dyDescent="0.2">
      <c r="A44"/>
      <c r="B44"/>
      <c r="C44"/>
      <c r="D44"/>
      <c r="E44"/>
      <c r="F44"/>
      <c r="G44"/>
      <c r="H44"/>
      <c r="I44"/>
      <c r="J44"/>
      <c r="K44"/>
      <c r="L44"/>
      <c r="M44"/>
      <c r="N44"/>
      <c r="O44"/>
      <c r="P44"/>
      <c r="Q44"/>
      <c r="R44"/>
      <c r="S44"/>
      <c r="T44"/>
      <c r="U44"/>
      <c r="V44"/>
      <c r="X44" s="47"/>
      <c r="Y44" s="47"/>
      <c r="Z44" s="51"/>
      <c r="AA44" s="51"/>
      <c r="AB44" s="51"/>
      <c r="AC44" s="51"/>
      <c r="AD44" s="52"/>
      <c r="AG44" s="157" t="s">
        <v>164</v>
      </c>
    </row>
    <row r="45" spans="1:33" s="48" customFormat="1" ht="16.5" customHeight="1" x14ac:dyDescent="0.2">
      <c r="A45"/>
      <c r="B45"/>
      <c r="C45"/>
      <c r="D45"/>
      <c r="E45"/>
      <c r="F45"/>
      <c r="G45"/>
      <c r="H45"/>
      <c r="I45"/>
      <c r="J45"/>
      <c r="K45"/>
      <c r="L45"/>
      <c r="M45"/>
      <c r="N45"/>
      <c r="O45"/>
      <c r="P45"/>
      <c r="Q45"/>
      <c r="R45"/>
      <c r="S45"/>
      <c r="T45"/>
      <c r="U45"/>
      <c r="V45"/>
      <c r="W45" s="47"/>
      <c r="X45" s="47"/>
      <c r="Y45" s="47"/>
      <c r="Z45" s="51"/>
      <c r="AA45" s="51"/>
      <c r="AB45" s="51"/>
      <c r="AC45" s="51"/>
      <c r="AD45" s="51"/>
      <c r="AG45" s="157" t="s">
        <v>165</v>
      </c>
    </row>
    <row r="46" spans="1:33" s="48" customFormat="1" ht="7.5" customHeight="1" x14ac:dyDescent="0.2">
      <c r="A46"/>
      <c r="B46"/>
      <c r="C46"/>
      <c r="D46"/>
      <c r="E46"/>
      <c r="F46"/>
      <c r="G46"/>
      <c r="H46"/>
      <c r="I46"/>
      <c r="J46"/>
      <c r="K46"/>
      <c r="L46"/>
      <c r="M46"/>
      <c r="N46"/>
      <c r="O46"/>
      <c r="P46"/>
      <c r="Q46"/>
      <c r="R46"/>
      <c r="S46"/>
      <c r="T46"/>
      <c r="U46"/>
      <c r="V46"/>
      <c r="W46" s="47"/>
      <c r="X46" s="47"/>
      <c r="Y46" s="47"/>
      <c r="Z46" s="51"/>
      <c r="AA46" s="51"/>
      <c r="AB46" s="51"/>
      <c r="AC46" s="51"/>
      <c r="AD46" s="51"/>
      <c r="AG46" s="157" t="s">
        <v>166</v>
      </c>
    </row>
    <row r="47" spans="1:33" s="48" customFormat="1" ht="15.75" customHeight="1" x14ac:dyDescent="0.2">
      <c r="A47"/>
      <c r="B47"/>
      <c r="C47"/>
      <c r="D47"/>
      <c r="E47"/>
      <c r="F47"/>
      <c r="G47"/>
      <c r="H47"/>
      <c r="I47"/>
      <c r="J47"/>
      <c r="K47"/>
      <c r="L47"/>
      <c r="M47"/>
      <c r="N47"/>
      <c r="O47"/>
      <c r="P47"/>
      <c r="Q47"/>
      <c r="R47"/>
      <c r="S47"/>
      <c r="T47"/>
      <c r="U47"/>
      <c r="V47"/>
      <c r="W47" s="47"/>
      <c r="X47" s="47"/>
      <c r="Y47" s="47"/>
      <c r="Z47" s="51"/>
      <c r="AA47" s="51"/>
      <c r="AB47" s="51"/>
      <c r="AC47" s="51"/>
      <c r="AD47" s="52"/>
      <c r="AG47" s="157" t="s">
        <v>167</v>
      </c>
    </row>
    <row r="48" spans="1:33" s="54" customFormat="1" ht="9" customHeight="1" x14ac:dyDescent="0.2">
      <c r="A48"/>
      <c r="B48"/>
      <c r="C48"/>
      <c r="D48"/>
      <c r="E48"/>
      <c r="F48"/>
      <c r="G48"/>
      <c r="H48"/>
      <c r="I48"/>
      <c r="J48"/>
      <c r="K48"/>
      <c r="L48"/>
      <c r="M48"/>
      <c r="N48"/>
      <c r="O48"/>
      <c r="P48"/>
      <c r="Q48"/>
      <c r="R48"/>
      <c r="S48"/>
      <c r="T48"/>
      <c r="U48"/>
      <c r="V48"/>
      <c r="W48" s="45"/>
      <c r="X48" s="45"/>
      <c r="Y48" s="45"/>
      <c r="Z48" s="89"/>
      <c r="AA48" s="89"/>
      <c r="AB48" s="89"/>
      <c r="AC48" s="89"/>
      <c r="AD48" s="138"/>
      <c r="AG48" s="159" t="s">
        <v>168</v>
      </c>
    </row>
    <row r="49" spans="1:33" s="48" customFormat="1" ht="13.5" customHeight="1" x14ac:dyDescent="0.2">
      <c r="A49"/>
      <c r="B49"/>
      <c r="C49"/>
      <c r="D49"/>
      <c r="E49"/>
      <c r="F49"/>
      <c r="G49"/>
      <c r="H49"/>
      <c r="I49"/>
      <c r="J49"/>
      <c r="K49"/>
      <c r="L49"/>
      <c r="M49"/>
      <c r="N49"/>
      <c r="O49"/>
      <c r="P49"/>
      <c r="Q49"/>
      <c r="R49"/>
      <c r="S49"/>
      <c r="T49"/>
      <c r="U49"/>
      <c r="V49"/>
      <c r="Z49" s="52"/>
      <c r="AA49" s="52"/>
      <c r="AB49" s="52"/>
      <c r="AC49" s="52"/>
      <c r="AD49" s="52"/>
      <c r="AG49" s="157" t="s">
        <v>169</v>
      </c>
    </row>
    <row r="50" spans="1:33" s="48" customFormat="1" ht="9" customHeight="1" x14ac:dyDescent="0.2">
      <c r="A50"/>
      <c r="B50"/>
      <c r="C50"/>
      <c r="D50"/>
      <c r="E50"/>
      <c r="F50"/>
      <c r="G50"/>
      <c r="H50"/>
      <c r="I50"/>
      <c r="J50"/>
      <c r="K50"/>
      <c r="L50"/>
      <c r="M50"/>
      <c r="N50"/>
      <c r="O50"/>
      <c r="P50"/>
      <c r="Q50"/>
      <c r="R50"/>
      <c r="S50"/>
      <c r="T50"/>
      <c r="U50"/>
      <c r="V50"/>
      <c r="Z50" s="52"/>
      <c r="AA50" s="52"/>
      <c r="AB50" s="52"/>
      <c r="AC50" s="51"/>
      <c r="AD50" s="52"/>
      <c r="AG50" s="157" t="s">
        <v>170</v>
      </c>
    </row>
    <row r="51" spans="1:33" s="48" customFormat="1" x14ac:dyDescent="0.2">
      <c r="A51"/>
      <c r="B51"/>
      <c r="C51"/>
      <c r="D51"/>
      <c r="E51"/>
      <c r="F51"/>
      <c r="G51"/>
      <c r="H51"/>
      <c r="I51"/>
      <c r="J51"/>
      <c r="K51"/>
      <c r="L51"/>
      <c r="M51"/>
      <c r="N51"/>
      <c r="O51"/>
      <c r="P51"/>
      <c r="Q51"/>
      <c r="R51"/>
      <c r="S51"/>
      <c r="T51"/>
      <c r="U51"/>
      <c r="V51"/>
      <c r="X51" s="47"/>
      <c r="Y51" s="47"/>
      <c r="Z51" s="51"/>
      <c r="AA51" s="51"/>
      <c r="AB51" s="51"/>
      <c r="AC51" s="51"/>
      <c r="AD51" s="52"/>
      <c r="AG51" s="157" t="s">
        <v>171</v>
      </c>
    </row>
    <row r="52" spans="1:33" s="48" customFormat="1" ht="14.25" customHeight="1" x14ac:dyDescent="0.2">
      <c r="A52"/>
      <c r="B52"/>
      <c r="C52"/>
      <c r="D52"/>
      <c r="E52"/>
      <c r="F52"/>
      <c r="G52"/>
      <c r="H52"/>
      <c r="I52"/>
      <c r="J52"/>
      <c r="K52"/>
      <c r="L52"/>
      <c r="M52"/>
      <c r="N52"/>
      <c r="O52"/>
      <c r="P52"/>
      <c r="Q52"/>
      <c r="R52"/>
      <c r="S52"/>
      <c r="T52"/>
      <c r="U52"/>
      <c r="V52"/>
      <c r="X52" s="47"/>
      <c r="Y52" s="47"/>
      <c r="Z52" s="51"/>
      <c r="AA52" s="51"/>
      <c r="AB52" s="51"/>
      <c r="AC52" s="51"/>
      <c r="AD52" s="52"/>
      <c r="AG52" s="157" t="s">
        <v>172</v>
      </c>
    </row>
    <row r="53" spans="1:33" s="48" customFormat="1" x14ac:dyDescent="0.2">
      <c r="A53"/>
      <c r="B53"/>
      <c r="C53"/>
      <c r="D53"/>
      <c r="E53"/>
      <c r="F53"/>
      <c r="G53"/>
      <c r="H53"/>
      <c r="I53"/>
      <c r="J53"/>
      <c r="K53"/>
      <c r="L53"/>
      <c r="M53"/>
      <c r="N53"/>
      <c r="O53"/>
      <c r="P53"/>
      <c r="Q53"/>
      <c r="R53"/>
      <c r="S53"/>
      <c r="T53"/>
      <c r="U53"/>
      <c r="V53"/>
      <c r="X53" s="47"/>
      <c r="Y53" s="47"/>
      <c r="Z53" s="51"/>
      <c r="AA53" s="51"/>
      <c r="AB53" s="51"/>
      <c r="AC53" s="51"/>
      <c r="AD53" s="52"/>
      <c r="AG53" s="157" t="s">
        <v>173</v>
      </c>
    </row>
    <row r="54" spans="1:33" x14ac:dyDescent="0.2">
      <c r="X54" s="43"/>
      <c r="AD54" s="137"/>
      <c r="AG54" s="160" t="s">
        <v>174</v>
      </c>
    </row>
    <row r="55" spans="1:33" x14ac:dyDescent="0.2">
      <c r="X55" s="43"/>
      <c r="AD55" s="137"/>
      <c r="AG55" s="160" t="s">
        <v>175</v>
      </c>
    </row>
    <row r="56" spans="1:33" x14ac:dyDescent="0.2">
      <c r="X56" s="43"/>
      <c r="AD56" s="137"/>
      <c r="AG56" s="160" t="s">
        <v>176</v>
      </c>
    </row>
    <row r="57" spans="1:33" x14ac:dyDescent="0.2">
      <c r="X57" s="43"/>
      <c r="AD57" s="137"/>
      <c r="AG57" s="160" t="s">
        <v>177</v>
      </c>
    </row>
    <row r="58" spans="1:33" x14ac:dyDescent="0.2">
      <c r="X58" s="43"/>
      <c r="AD58" s="137"/>
      <c r="AG58" s="160" t="s">
        <v>178</v>
      </c>
    </row>
    <row r="59" spans="1:33" x14ac:dyDescent="0.2">
      <c r="X59" s="43"/>
      <c r="AD59" s="137"/>
      <c r="AG59" s="160" t="s">
        <v>179</v>
      </c>
    </row>
    <row r="60" spans="1:33" x14ac:dyDescent="0.2">
      <c r="X60" s="43"/>
      <c r="AD60" s="137"/>
      <c r="AG60" s="160" t="s">
        <v>180</v>
      </c>
    </row>
    <row r="61" spans="1:33" x14ac:dyDescent="0.2">
      <c r="X61" s="43"/>
      <c r="AD61" s="137"/>
      <c r="AG61" s="160" t="s">
        <v>181</v>
      </c>
    </row>
    <row r="62" spans="1:33" x14ac:dyDescent="0.2">
      <c r="X62" s="43"/>
      <c r="AD62" s="137"/>
      <c r="AG62" s="160" t="s">
        <v>182</v>
      </c>
    </row>
    <row r="63" spans="1:33" x14ac:dyDescent="0.2">
      <c r="X63" s="43"/>
      <c r="AD63" s="137"/>
      <c r="AG63" s="160" t="s">
        <v>183</v>
      </c>
    </row>
    <row r="64" spans="1:33" x14ac:dyDescent="0.2">
      <c r="AG64" s="160" t="s">
        <v>184</v>
      </c>
    </row>
    <row r="65" spans="33:33" x14ac:dyDescent="0.2">
      <c r="AG65" s="160" t="s">
        <v>185</v>
      </c>
    </row>
    <row r="66" spans="33:33" x14ac:dyDescent="0.2">
      <c r="AG66" s="160" t="s">
        <v>186</v>
      </c>
    </row>
    <row r="67" spans="33:33" x14ac:dyDescent="0.2">
      <c r="AG67" s="160" t="s">
        <v>187</v>
      </c>
    </row>
    <row r="68" spans="33:33" x14ac:dyDescent="0.2">
      <c r="AG68" s="160" t="s">
        <v>188</v>
      </c>
    </row>
    <row r="69" spans="33:33" x14ac:dyDescent="0.2">
      <c r="AG69" s="160" t="s">
        <v>189</v>
      </c>
    </row>
    <row r="70" spans="33:33" x14ac:dyDescent="0.2">
      <c r="AG70" s="160" t="s">
        <v>190</v>
      </c>
    </row>
    <row r="71" spans="33:33" x14ac:dyDescent="0.2">
      <c r="AG71" s="160" t="s">
        <v>191</v>
      </c>
    </row>
    <row r="72" spans="33:33" x14ac:dyDescent="0.2">
      <c r="AG72" s="160" t="s">
        <v>192</v>
      </c>
    </row>
    <row r="73" spans="33:33" x14ac:dyDescent="0.2">
      <c r="AG73" s="160" t="s">
        <v>193</v>
      </c>
    </row>
    <row r="74" spans="33:33" x14ac:dyDescent="0.2">
      <c r="AG74" s="160" t="s">
        <v>194</v>
      </c>
    </row>
    <row r="75" spans="33:33" x14ac:dyDescent="0.2">
      <c r="AG75" s="160" t="s">
        <v>195</v>
      </c>
    </row>
    <row r="76" spans="33:33" x14ac:dyDescent="0.2">
      <c r="AG76" s="160" t="s">
        <v>196</v>
      </c>
    </row>
    <row r="77" spans="33:33" x14ac:dyDescent="0.2">
      <c r="AG77" s="160" t="s">
        <v>197</v>
      </c>
    </row>
    <row r="78" spans="33:33" x14ac:dyDescent="0.2">
      <c r="AG78" s="160" t="s">
        <v>198</v>
      </c>
    </row>
    <row r="79" spans="33:33" x14ac:dyDescent="0.2">
      <c r="AG79" s="160" t="s">
        <v>199</v>
      </c>
    </row>
    <row r="80" spans="33:33" x14ac:dyDescent="0.2">
      <c r="AG80" s="160" t="s">
        <v>200</v>
      </c>
    </row>
    <row r="81" spans="33:33" x14ac:dyDescent="0.2">
      <c r="AG81" s="160" t="s">
        <v>201</v>
      </c>
    </row>
    <row r="82" spans="33:33" x14ac:dyDescent="0.2">
      <c r="AG82" s="160" t="s">
        <v>202</v>
      </c>
    </row>
    <row r="83" spans="33:33" x14ac:dyDescent="0.2">
      <c r="AG83" s="160" t="s">
        <v>203</v>
      </c>
    </row>
    <row r="84" spans="33:33" x14ac:dyDescent="0.2">
      <c r="AG84" s="160" t="s">
        <v>204</v>
      </c>
    </row>
    <row r="85" spans="33:33" x14ac:dyDescent="0.2">
      <c r="AG85" s="160" t="s">
        <v>205</v>
      </c>
    </row>
    <row r="86" spans="33:33" x14ac:dyDescent="0.2">
      <c r="AG86" s="160" t="s">
        <v>206</v>
      </c>
    </row>
    <row r="87" spans="33:33" x14ac:dyDescent="0.2">
      <c r="AG87" s="160" t="s">
        <v>207</v>
      </c>
    </row>
    <row r="88" spans="33:33" x14ac:dyDescent="0.2">
      <c r="AG88" s="160" t="s">
        <v>208</v>
      </c>
    </row>
    <row r="89" spans="33:33" x14ac:dyDescent="0.2">
      <c r="AG89" s="160" t="s">
        <v>209</v>
      </c>
    </row>
    <row r="90" spans="33:33" x14ac:dyDescent="0.2">
      <c r="AG90" s="160" t="s">
        <v>210</v>
      </c>
    </row>
    <row r="91" spans="33:33" x14ac:dyDescent="0.2">
      <c r="AG91" s="160" t="s">
        <v>211</v>
      </c>
    </row>
    <row r="92" spans="33:33" x14ac:dyDescent="0.2">
      <c r="AG92" s="160" t="s">
        <v>212</v>
      </c>
    </row>
    <row r="93" spans="33:33" x14ac:dyDescent="0.2">
      <c r="AG93" s="160" t="s">
        <v>213</v>
      </c>
    </row>
    <row r="94" spans="33:33" x14ac:dyDescent="0.2">
      <c r="AG94" s="160" t="s">
        <v>214</v>
      </c>
    </row>
    <row r="95" spans="33:33" x14ac:dyDescent="0.2">
      <c r="AG95" s="160" t="s">
        <v>215</v>
      </c>
    </row>
    <row r="96" spans="33:33" x14ac:dyDescent="0.2">
      <c r="AG96" s="160" t="s">
        <v>216</v>
      </c>
    </row>
    <row r="97" spans="33:33" x14ac:dyDescent="0.2">
      <c r="AG97" s="160" t="s">
        <v>217</v>
      </c>
    </row>
    <row r="98" spans="33:33" x14ac:dyDescent="0.2">
      <c r="AG98" s="160" t="s">
        <v>218</v>
      </c>
    </row>
    <row r="99" spans="33:33" x14ac:dyDescent="0.2">
      <c r="AG99" s="160" t="s">
        <v>219</v>
      </c>
    </row>
    <row r="100" spans="33:33" x14ac:dyDescent="0.2">
      <c r="AG100" s="160" t="s">
        <v>220</v>
      </c>
    </row>
  </sheetData>
  <sheetProtection algorithmName="SHA-512" hashValue="0KdrhZE/jOLomymTcHR+cXOqJIMW7OlfGykAGZE6W5187BMgMxA6Fv/mSMMyqB/hoahrnXC7oFS9ChpHa7kslg==" saltValue="gYiuLWc0y3tf8j8iPZelpw==" spinCount="100000" sheet="1" selectLockedCells="1"/>
  <sortState xmlns:xlrd2="http://schemas.microsoft.com/office/spreadsheetml/2017/richdata2" ref="AD13:AD27">
    <sortCondition ref="AD13"/>
  </sortState>
  <mergeCells count="79">
    <mergeCell ref="S10:V10"/>
    <mergeCell ref="M8:Q8"/>
    <mergeCell ref="M7:Q7"/>
    <mergeCell ref="M6:Q6"/>
    <mergeCell ref="R8:V8"/>
    <mergeCell ref="R7:V7"/>
    <mergeCell ref="R6:V6"/>
    <mergeCell ref="A16:H16"/>
    <mergeCell ref="K16:V16"/>
    <mergeCell ref="I16:J16"/>
    <mergeCell ref="A39:V39"/>
    <mergeCell ref="A35:V35"/>
    <mergeCell ref="K37:L37"/>
    <mergeCell ref="L31:N31"/>
    <mergeCell ref="E31:K31"/>
    <mergeCell ref="O31:T31"/>
    <mergeCell ref="A31:D31"/>
    <mergeCell ref="F33:R33"/>
    <mergeCell ref="S37:T37"/>
    <mergeCell ref="U37:V37"/>
    <mergeCell ref="H37:J37"/>
    <mergeCell ref="A37:C37"/>
    <mergeCell ref="D37:G37"/>
    <mergeCell ref="A26:V26"/>
    <mergeCell ref="A29:V29"/>
    <mergeCell ref="A28:V28"/>
    <mergeCell ref="A27:V27"/>
    <mergeCell ref="S24:T24"/>
    <mergeCell ref="E24:F24"/>
    <mergeCell ref="A24:D24"/>
    <mergeCell ref="O24:R24"/>
    <mergeCell ref="P22:U22"/>
    <mergeCell ref="A20:V20"/>
    <mergeCell ref="A17:H17"/>
    <mergeCell ref="K15:V15"/>
    <mergeCell ref="K17:V17"/>
    <mergeCell ref="K18:V18"/>
    <mergeCell ref="I18:J18"/>
    <mergeCell ref="A19:H19"/>
    <mergeCell ref="I19:J19"/>
    <mergeCell ref="I22:N22"/>
    <mergeCell ref="B22:G22"/>
    <mergeCell ref="I17:J17"/>
    <mergeCell ref="I15:J15"/>
    <mergeCell ref="K19:O19"/>
    <mergeCell ref="A15:H15"/>
    <mergeCell ref="A18:H18"/>
    <mergeCell ref="A14:H14"/>
    <mergeCell ref="A12:V12"/>
    <mergeCell ref="K13:V14"/>
    <mergeCell ref="C1:T1"/>
    <mergeCell ref="C2:T2"/>
    <mergeCell ref="U1:V2"/>
    <mergeCell ref="A1:B2"/>
    <mergeCell ref="R4:V4"/>
    <mergeCell ref="F4:Q4"/>
    <mergeCell ref="A4:E4"/>
    <mergeCell ref="D3:S3"/>
    <mergeCell ref="M11:R11"/>
    <mergeCell ref="S11:V11"/>
    <mergeCell ref="M9:Q9"/>
    <mergeCell ref="R9:V9"/>
    <mergeCell ref="M10:R10"/>
    <mergeCell ref="A5:V5"/>
    <mergeCell ref="A6:D6"/>
    <mergeCell ref="E6:L6"/>
    <mergeCell ref="I14:J14"/>
    <mergeCell ref="A9:D9"/>
    <mergeCell ref="A7:D7"/>
    <mergeCell ref="A11:D11"/>
    <mergeCell ref="A13:H13"/>
    <mergeCell ref="I13:J13"/>
    <mergeCell ref="A10:D10"/>
    <mergeCell ref="A8:D8"/>
    <mergeCell ref="E9:L9"/>
    <mergeCell ref="E7:L7"/>
    <mergeCell ref="E8:L8"/>
    <mergeCell ref="E10:L10"/>
    <mergeCell ref="E11:L11"/>
  </mergeCells>
  <phoneticPr fontId="1" type="noConversion"/>
  <dataValidations count="6">
    <dataValidation type="list" allowBlank="1" showInputMessage="1" showErrorMessage="1" sqref="R38:S38 S24 S37:T37 S10" xr:uid="{00000000-0002-0000-0000-000001000000}">
      <formula1>$AC$13:$AC$20</formula1>
    </dataValidation>
    <dataValidation type="list" allowBlank="1" showInputMessage="1" showErrorMessage="1" sqref="I17:J17" xr:uid="{891BAE03-1FB8-4ECB-925E-49DB12C88340}">
      <formula1>$AE$13:$AE$23</formula1>
    </dataValidation>
    <dataValidation type="list" allowBlank="1" showInputMessage="1" showErrorMessage="1" sqref="I16:J16" xr:uid="{A72643EA-4EA6-426E-BE07-80F4A1AFA637}">
      <formula1>$AD$13:$AD$27</formula1>
    </dataValidation>
    <dataValidation type="list" allowBlank="1" showInputMessage="1" showErrorMessage="1" sqref="I18:J18" xr:uid="{4A7E410F-97AF-47AD-B5CC-C3E9461E1E50}">
      <formula1>$AB$13:$AB$14</formula1>
    </dataValidation>
    <dataValidation type="list" allowBlank="1" showInputMessage="1" showErrorMessage="1" sqref="I19:J19" xr:uid="{EB72BE4E-1179-41A3-97B8-9AC699B418F8}">
      <formula1>$AF$13:$AF$19</formula1>
    </dataValidation>
    <dataValidation type="list" allowBlank="1" showInputMessage="1" showErrorMessage="1" sqref="R7:V7" xr:uid="{5E55E81C-14CB-4E33-86B8-21752F6E04BD}">
      <formula1>$AG$13:$AG$100</formula1>
    </dataValidation>
  </dataValidations>
  <hyperlinks>
    <hyperlink ref="A12:V12" r:id="rId1" display="REFER TO THE TRAFFIC ENGINEERING MANUAL SECTION 1203 FOR ADDITIONAL GUIDANCE" xr:uid="{00000000-0004-0000-0000-000001000000}"/>
    <hyperlink ref="B22:G22" location="'Calculation Sheet'!A1" display="Calculation Sheet" xr:uid="{00000000-0004-0000-0000-000002000000}"/>
    <hyperlink ref="I22:N22" location="'Roadway Characteristics'!A1" display="Characteristics" xr:uid="{00000000-0004-0000-0000-000003000000}"/>
    <hyperlink ref="P22:U22" location="'Crashes to Include'!A1" display="Crashes to Include" xr:uid="{00000000-0004-0000-0000-000004000000}"/>
  </hyperlinks>
  <printOptions horizontalCentered="1"/>
  <pageMargins left="0.5" right="0.5" top="0.5" bottom="0.25" header="0.25" footer="0.25"/>
  <pageSetup orientation="portrait"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CX211"/>
  <sheetViews>
    <sheetView showGridLines="0" zoomScale="145" zoomScaleNormal="145" zoomScaleSheetLayoutView="130" zoomScalePageLayoutView="130" workbookViewId="0">
      <selection activeCell="N2" sqref="N2"/>
    </sheetView>
  </sheetViews>
  <sheetFormatPr defaultRowHeight="13.5" customHeight="1" x14ac:dyDescent="0.2"/>
  <cols>
    <col min="1" max="13" width="7.140625" style="2" customWidth="1"/>
    <col min="14" max="102" width="9.140625" style="1"/>
    <col min="103" max="16384" width="9.140625" style="2"/>
  </cols>
  <sheetData>
    <row r="1" spans="1:102" ht="13.5" customHeight="1" thickBot="1" x14ac:dyDescent="0.25">
      <c r="A1" s="307" t="s">
        <v>28</v>
      </c>
      <c r="B1" s="307"/>
      <c r="C1" s="307"/>
      <c r="D1" s="307"/>
      <c r="E1" s="307"/>
      <c r="F1" s="307"/>
      <c r="G1" s="307"/>
      <c r="H1" s="307"/>
      <c r="I1" s="1"/>
      <c r="J1" s="1"/>
      <c r="K1" s="1"/>
      <c r="L1" s="1"/>
      <c r="M1" s="1"/>
    </row>
    <row r="2" spans="1:102" ht="15.75" customHeight="1" x14ac:dyDescent="0.25">
      <c r="A2" s="308" t="s">
        <v>32</v>
      </c>
      <c r="B2" s="309"/>
      <c r="C2" s="309"/>
      <c r="D2" s="309"/>
      <c r="E2" s="309"/>
      <c r="F2" s="309"/>
      <c r="G2" s="309"/>
      <c r="H2" s="309"/>
      <c r="I2" s="309"/>
      <c r="J2" s="309"/>
      <c r="K2" s="309"/>
      <c r="L2" s="309"/>
      <c r="M2" s="310"/>
    </row>
    <row r="3" spans="1:102" ht="13.5" customHeight="1" x14ac:dyDescent="0.2">
      <c r="A3" s="155"/>
      <c r="B3" s="152"/>
      <c r="C3" s="152"/>
      <c r="D3" s="321" t="s">
        <v>108</v>
      </c>
      <c r="E3" s="321"/>
      <c r="F3" s="321"/>
      <c r="G3" s="321"/>
      <c r="H3" s="321"/>
      <c r="I3" s="321"/>
      <c r="J3" s="321"/>
      <c r="K3" s="319" t="s">
        <v>97</v>
      </c>
      <c r="L3" s="319"/>
      <c r="M3" s="320"/>
    </row>
    <row r="4" spans="1:102" s="10" customFormat="1" ht="3.75" customHeight="1" x14ac:dyDescent="0.2">
      <c r="A4" s="33"/>
      <c r="B4" s="34"/>
      <c r="C4" s="34"/>
      <c r="D4" s="34"/>
      <c r="E4" s="34"/>
      <c r="F4" s="34"/>
      <c r="G4" s="34"/>
      <c r="H4" s="34"/>
      <c r="I4" s="34"/>
      <c r="J4" s="34"/>
      <c r="K4" s="319"/>
      <c r="L4" s="319"/>
      <c r="M4" s="320"/>
      <c r="N4" s="9"/>
      <c r="O4" s="1"/>
      <c r="P4" s="1"/>
      <c r="Q4" s="1"/>
      <c r="R4" s="1"/>
      <c r="S4" s="1"/>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row>
    <row r="5" spans="1:102" s="10" customFormat="1" ht="13.5" customHeight="1" x14ac:dyDescent="0.2">
      <c r="A5" s="322" t="s">
        <v>41</v>
      </c>
      <c r="B5" s="323"/>
      <c r="C5" s="323"/>
      <c r="D5" s="323"/>
      <c r="E5" s="323"/>
      <c r="F5" s="323"/>
      <c r="G5" s="323"/>
      <c r="H5" s="323"/>
      <c r="I5" s="323"/>
      <c r="J5" s="323"/>
      <c r="K5" s="323"/>
      <c r="L5" s="323"/>
      <c r="M5" s="324"/>
      <c r="N5" s="9"/>
      <c r="O5" s="1"/>
      <c r="P5" s="1"/>
      <c r="Q5" s="1"/>
      <c r="R5" s="1"/>
      <c r="S5" s="1"/>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row>
    <row r="6" spans="1:102" s="26" customFormat="1" ht="13.5" customHeight="1" x14ac:dyDescent="0.2">
      <c r="A6" s="314" t="s">
        <v>22</v>
      </c>
      <c r="B6" s="315"/>
      <c r="C6" s="317" t="str">
        <f>IF('Full Study Warrant Form'!E6="","",'Full Study Warrant Form'!E6)</f>
        <v/>
      </c>
      <c r="D6" s="317"/>
      <c r="E6" s="317"/>
      <c r="F6" s="313" t="s">
        <v>19</v>
      </c>
      <c r="G6" s="313"/>
      <c r="H6" s="318" t="str">
        <f>IF('Full Study Warrant Form'!E7="","",'Full Study Warrant Form'!E7)</f>
        <v/>
      </c>
      <c r="I6" s="318"/>
      <c r="J6" s="318"/>
      <c r="K6" s="313" t="s">
        <v>39</v>
      </c>
      <c r="L6" s="313"/>
      <c r="M6" s="135" t="str">
        <f>IF('Full Study Warrant Form'!S10="","",'Full Study Warrant Form'!S10)</f>
        <v/>
      </c>
      <c r="N6" s="25"/>
      <c r="O6" s="1"/>
      <c r="P6" s="1"/>
      <c r="Q6" s="1"/>
      <c r="R6" s="1"/>
      <c r="S6" s="1"/>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row>
    <row r="7" spans="1:102" s="26" customFormat="1" ht="13.5" customHeight="1" x14ac:dyDescent="0.2">
      <c r="A7" s="316" t="s">
        <v>36</v>
      </c>
      <c r="B7" s="313"/>
      <c r="C7" s="317" t="str">
        <f>IF('Full Study Warrant Form'!R6="","",'Full Study Warrant Form'!R6)</f>
        <v/>
      </c>
      <c r="D7" s="317"/>
      <c r="E7" s="317"/>
      <c r="F7" s="313" t="s">
        <v>37</v>
      </c>
      <c r="G7" s="313"/>
      <c r="H7" s="351" t="str">
        <f>IF('Full Study Warrant Form'!E8="","",'Full Study Warrant Form'!E8)</f>
        <v/>
      </c>
      <c r="I7" s="351"/>
      <c r="J7" s="351"/>
      <c r="K7" s="315" t="s">
        <v>40</v>
      </c>
      <c r="L7" s="315"/>
      <c r="M7" s="136" t="str">
        <f>IF('Full Study Warrant Form'!S11="","",'Full Study Warrant Form'!S11)</f>
        <v/>
      </c>
      <c r="N7" s="25"/>
      <c r="O7" s="1"/>
      <c r="P7" s="1"/>
      <c r="Q7" s="1"/>
      <c r="R7" s="1"/>
      <c r="S7" s="1"/>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row>
    <row r="8" spans="1:102" s="26" customFormat="1" ht="13.5" customHeight="1" x14ac:dyDescent="0.2">
      <c r="A8" s="314" t="s">
        <v>23</v>
      </c>
      <c r="B8" s="315"/>
      <c r="C8" s="350" t="str">
        <f>IF('Full Study Warrant Form'!R7="","",'Full Study Warrant Form'!R7)</f>
        <v/>
      </c>
      <c r="D8" s="350"/>
      <c r="E8" s="350"/>
      <c r="F8" s="313" t="s">
        <v>20</v>
      </c>
      <c r="G8" s="313"/>
      <c r="H8" s="317" t="str">
        <f>IF('Full Study Warrant Form'!E9="","",'Full Study Warrant Form'!E9)</f>
        <v/>
      </c>
      <c r="I8" s="317"/>
      <c r="J8" s="317"/>
      <c r="K8" s="149"/>
      <c r="L8" s="150"/>
      <c r="M8" s="151"/>
      <c r="N8" s="25"/>
      <c r="O8" s="1"/>
      <c r="P8" s="1"/>
      <c r="Q8" s="1"/>
      <c r="R8" s="1"/>
      <c r="S8" s="1"/>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row>
    <row r="9" spans="1:102" s="26" customFormat="1" ht="13.5" customHeight="1" x14ac:dyDescent="0.2">
      <c r="A9" s="316" t="s">
        <v>91</v>
      </c>
      <c r="B9" s="313"/>
      <c r="C9" s="318" t="str">
        <f>IF('Full Study Warrant Form'!R8="","",'Full Study Warrant Form'!R8)</f>
        <v/>
      </c>
      <c r="D9" s="318"/>
      <c r="E9" s="318"/>
      <c r="F9" s="313" t="s">
        <v>38</v>
      </c>
      <c r="G9" s="313"/>
      <c r="H9" s="352" t="str">
        <f>IF('Full Study Warrant Form'!E10="","",'Full Study Warrant Form'!E10)</f>
        <v/>
      </c>
      <c r="I9" s="352"/>
      <c r="J9" s="352"/>
      <c r="K9" s="133"/>
      <c r="L9" s="35"/>
      <c r="M9" s="134"/>
      <c r="N9" s="25"/>
      <c r="O9" s="1"/>
      <c r="P9" s="1"/>
      <c r="Q9" s="1"/>
      <c r="R9" s="1"/>
      <c r="S9" s="1"/>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row>
    <row r="10" spans="1:102" s="26" customFormat="1" ht="13.5" customHeight="1" x14ac:dyDescent="0.2">
      <c r="A10" s="314" t="s">
        <v>33</v>
      </c>
      <c r="B10" s="315"/>
      <c r="C10" s="318" t="str">
        <f>IF('Full Study Warrant Form'!R9="","",'Full Study Warrant Form'!R9)</f>
        <v/>
      </c>
      <c r="D10" s="318"/>
      <c r="E10" s="318"/>
      <c r="F10" s="313" t="s">
        <v>24</v>
      </c>
      <c r="G10" s="313"/>
      <c r="H10" s="351" t="str">
        <f>IF('Full Study Warrant Form'!E11="","",'Full Study Warrant Form'!E11)</f>
        <v/>
      </c>
      <c r="I10" s="351"/>
      <c r="J10" s="351"/>
      <c r="K10" s="133"/>
      <c r="L10" s="35"/>
      <c r="M10" s="134"/>
      <c r="N10" s="25"/>
      <c r="O10" s="1"/>
      <c r="P10" s="1"/>
      <c r="Q10" s="1"/>
      <c r="R10" s="1"/>
      <c r="S10" s="1"/>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row>
    <row r="11" spans="1:102" s="26" customFormat="1" ht="7.5" customHeight="1" x14ac:dyDescent="0.2">
      <c r="A11" s="27"/>
      <c r="B11" s="128"/>
      <c r="C11" s="128"/>
      <c r="D11" s="128"/>
      <c r="E11" s="35"/>
      <c r="F11" s="35"/>
      <c r="G11" s="35"/>
      <c r="H11" s="35"/>
      <c r="I11" s="35"/>
      <c r="J11" s="35"/>
      <c r="K11" s="35"/>
      <c r="L11" s="35"/>
      <c r="M11" s="28"/>
      <c r="N11" s="25"/>
      <c r="O11" s="1"/>
      <c r="P11" s="1"/>
      <c r="Q11" s="1"/>
      <c r="R11" s="1"/>
      <c r="S11" s="1"/>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row>
    <row r="12" spans="1:102" s="10" customFormat="1" ht="13.5" customHeight="1" x14ac:dyDescent="0.2">
      <c r="A12" s="262" t="s">
        <v>29</v>
      </c>
      <c r="B12" s="263"/>
      <c r="C12" s="263"/>
      <c r="D12" s="263"/>
      <c r="E12" s="263"/>
      <c r="F12" s="263"/>
      <c r="G12" s="263"/>
      <c r="H12" s="263"/>
      <c r="I12" s="263"/>
      <c r="J12" s="263"/>
      <c r="K12" s="263"/>
      <c r="L12" s="263"/>
      <c r="M12" s="264"/>
      <c r="N12" s="9"/>
      <c r="O12" s="1"/>
      <c r="P12" s="1"/>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row>
    <row r="13" spans="1:102" s="10" customFormat="1" ht="13.5" customHeight="1" x14ac:dyDescent="0.2">
      <c r="A13" s="7"/>
      <c r="B13" s="312" t="s">
        <v>85</v>
      </c>
      <c r="C13" s="312"/>
      <c r="D13" s="312"/>
      <c r="E13" s="312"/>
      <c r="F13" s="312"/>
      <c r="G13" s="312" t="s">
        <v>86</v>
      </c>
      <c r="H13" s="312"/>
      <c r="I13" s="312"/>
      <c r="J13" s="312"/>
      <c r="K13" s="312"/>
      <c r="L13" s="312"/>
      <c r="M13" s="104"/>
      <c r="N13" s="9"/>
      <c r="O13" s="1"/>
      <c r="P13" s="1"/>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row>
    <row r="14" spans="1:102" s="10" customFormat="1" ht="13.5" customHeight="1" x14ac:dyDescent="0.2">
      <c r="A14" s="7"/>
      <c r="B14" s="311" t="s">
        <v>18</v>
      </c>
      <c r="C14" s="311"/>
      <c r="D14" s="111" t="str">
        <f>IF('Full Study Warrant Form'!I13="","",'Full Study Warrant Form'!I13)</f>
        <v/>
      </c>
      <c r="E14" s="132" t="s">
        <v>1</v>
      </c>
      <c r="F14" s="110" t="str">
        <f>IF(D14="","",(D14*1))</f>
        <v/>
      </c>
      <c r="G14" s="311" t="s">
        <v>99</v>
      </c>
      <c r="H14" s="311"/>
      <c r="I14" s="311"/>
      <c r="J14" s="112" t="str">
        <f>IF('Full Study Warrant Form'!I15="","",'Full Study Warrant Form'!I15)</f>
        <v/>
      </c>
      <c r="K14" s="132" t="s">
        <v>3</v>
      </c>
      <c r="L14" s="108" t="str">
        <f>IF(J14="","",(J14*2))</f>
        <v/>
      </c>
      <c r="M14" s="104"/>
      <c r="N14" s="9"/>
      <c r="O14" s="1"/>
      <c r="P14" s="1"/>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row>
    <row r="15" spans="1:102" s="10" customFormat="1" ht="13.5" customHeight="1" x14ac:dyDescent="0.2">
      <c r="A15" s="7"/>
      <c r="B15" s="311" t="s">
        <v>98</v>
      </c>
      <c r="C15" s="311"/>
      <c r="D15" s="111" t="str">
        <f>IF('Full Study Warrant Form'!I14="","",'Full Study Warrant Form'!I14)</f>
        <v/>
      </c>
      <c r="E15" s="132" t="s">
        <v>2</v>
      </c>
      <c r="F15" s="110" t="str">
        <f>IF(D15="","",(D15*2))</f>
        <v/>
      </c>
      <c r="G15" s="356"/>
      <c r="H15" s="356"/>
      <c r="I15" s="356"/>
      <c r="J15" s="153"/>
      <c r="K15" s="153"/>
      <c r="L15" s="153"/>
      <c r="M15" s="104"/>
      <c r="N15" s="9"/>
      <c r="O15" s="9"/>
      <c r="P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row>
    <row r="16" spans="1:102" s="10" customFormat="1" ht="13.5" customHeight="1" x14ac:dyDescent="0.2">
      <c r="A16" s="7"/>
      <c r="B16" s="333" t="s">
        <v>4</v>
      </c>
      <c r="C16" s="334"/>
      <c r="D16" s="334"/>
      <c r="E16" s="334"/>
      <c r="F16" s="108" t="str">
        <f>IF(OR(F14="",F15=""),"",SUM(F14:F15))</f>
        <v/>
      </c>
      <c r="G16" s="333" t="s">
        <v>5</v>
      </c>
      <c r="H16" s="334"/>
      <c r="I16" s="334"/>
      <c r="J16" s="334"/>
      <c r="K16" s="334"/>
      <c r="L16" s="108" t="str">
        <f>IF(OR(L14=""),"",L14)</f>
        <v/>
      </c>
      <c r="M16" s="104"/>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row>
    <row r="17" spans="1:102" s="10" customFormat="1" ht="7.5" customHeight="1" x14ac:dyDescent="0.2">
      <c r="A17" s="15"/>
      <c r="B17" s="11"/>
      <c r="C17" s="11"/>
      <c r="D17" s="11"/>
      <c r="E17" s="11"/>
      <c r="F17" s="103"/>
      <c r="G17" s="103"/>
      <c r="H17" s="103"/>
      <c r="I17" s="103"/>
      <c r="J17" s="11"/>
      <c r="K17" s="11"/>
      <c r="L17" s="11"/>
      <c r="M17" s="17"/>
      <c r="N17" s="9"/>
      <c r="O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row>
    <row r="18" spans="1:102" s="10" customFormat="1" ht="13.5" customHeight="1" thickBot="1" x14ac:dyDescent="0.25">
      <c r="A18" s="7"/>
      <c r="B18" s="8"/>
      <c r="C18" s="8"/>
      <c r="D18" s="298" t="s">
        <v>43</v>
      </c>
      <c r="E18" s="298"/>
      <c r="F18" s="298"/>
      <c r="G18" s="298"/>
      <c r="H18" s="4" t="s">
        <v>6</v>
      </c>
      <c r="I18" s="116" t="str">
        <f>IF(F16="","",F16)</f>
        <v/>
      </c>
      <c r="J18" s="4" t="s">
        <v>7</v>
      </c>
      <c r="K18" s="116" t="str">
        <f>IF(L16="","",L16)</f>
        <v/>
      </c>
      <c r="L18" s="299" t="s">
        <v>8</v>
      </c>
      <c r="M18" s="335" t="str">
        <f>IF(OR(H10="",F16="",L16=""),"",MROUND((F16+L16)/I19,0.1))</f>
        <v/>
      </c>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row>
    <row r="19" spans="1:102" s="10" customFormat="1" ht="13.5" customHeight="1" x14ac:dyDescent="0.2">
      <c r="A19" s="7"/>
      <c r="B19" s="8"/>
      <c r="C19" s="8"/>
      <c r="D19" s="298"/>
      <c r="E19" s="298"/>
      <c r="F19" s="298"/>
      <c r="G19" s="298"/>
      <c r="H19" s="19" t="s">
        <v>27</v>
      </c>
      <c r="I19" s="359" t="str">
        <f>+H10</f>
        <v/>
      </c>
      <c r="J19" s="360"/>
      <c r="K19" s="20" t="s">
        <v>25</v>
      </c>
      <c r="L19" s="299"/>
      <c r="M19" s="336"/>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row>
    <row r="20" spans="1:102" s="10" customFormat="1" ht="7.5" customHeight="1" x14ac:dyDescent="0.2">
      <c r="A20" s="7"/>
      <c r="B20" s="8"/>
      <c r="C20" s="8"/>
      <c r="D20" s="8"/>
      <c r="E20" s="4"/>
      <c r="F20" s="4"/>
      <c r="G20" s="4"/>
      <c r="H20" s="6"/>
      <c r="I20" s="6"/>
      <c r="J20" s="18"/>
      <c r="K20" s="18"/>
      <c r="L20" s="123"/>
      <c r="M20" s="5"/>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row>
    <row r="21" spans="1:102" s="10" customFormat="1" ht="13.5" customHeight="1" x14ac:dyDescent="0.2">
      <c r="A21" s="262" t="s">
        <v>30</v>
      </c>
      <c r="B21" s="263"/>
      <c r="C21" s="263"/>
      <c r="D21" s="263"/>
      <c r="E21" s="263"/>
      <c r="F21" s="263"/>
      <c r="G21" s="263"/>
      <c r="H21" s="263"/>
      <c r="I21" s="263"/>
      <c r="J21" s="263"/>
      <c r="K21" s="263"/>
      <c r="L21" s="263"/>
      <c r="M21" s="264"/>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row>
    <row r="22" spans="1:102" s="10" customFormat="1" ht="13.5" customHeight="1" x14ac:dyDescent="0.2">
      <c r="A22" s="7"/>
      <c r="B22" s="353" t="s">
        <v>34</v>
      </c>
      <c r="C22" s="353"/>
      <c r="D22" s="353"/>
      <c r="E22" s="353" t="s">
        <v>9</v>
      </c>
      <c r="F22" s="353"/>
      <c r="G22" s="353"/>
      <c r="H22" s="353"/>
      <c r="I22" s="353"/>
      <c r="J22" s="353"/>
      <c r="K22" s="353"/>
      <c r="L22" s="353"/>
      <c r="M22" s="12"/>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row>
    <row r="23" spans="1:102" s="10" customFormat="1" ht="13.5" customHeight="1" x14ac:dyDescent="0.2">
      <c r="A23" s="7"/>
      <c r="B23" s="353"/>
      <c r="C23" s="353"/>
      <c r="D23" s="353"/>
      <c r="E23" s="161">
        <v>7</v>
      </c>
      <c r="F23" s="163">
        <v>8</v>
      </c>
      <c r="G23" s="163">
        <v>9</v>
      </c>
      <c r="H23" s="163">
        <v>10</v>
      </c>
      <c r="I23" s="163">
        <v>11</v>
      </c>
      <c r="J23" s="163">
        <v>12</v>
      </c>
      <c r="K23" s="161">
        <v>13</v>
      </c>
      <c r="L23" s="162" t="s">
        <v>35</v>
      </c>
      <c r="M23" s="12"/>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row>
    <row r="24" spans="1:102" s="10" customFormat="1" ht="13.5" customHeight="1" x14ac:dyDescent="0.2">
      <c r="A24" s="7"/>
      <c r="B24" s="361" t="s">
        <v>100</v>
      </c>
      <c r="C24" s="361"/>
      <c r="D24" s="111" t="str">
        <f>IF('Full Study Warrant Form'!I16="","",'Full Study Warrant Form'!I16)</f>
        <v/>
      </c>
      <c r="E24" s="363" t="s">
        <v>226</v>
      </c>
      <c r="F24" s="363" t="s">
        <v>118</v>
      </c>
      <c r="G24" s="363" t="s">
        <v>119</v>
      </c>
      <c r="H24" s="363" t="s">
        <v>120</v>
      </c>
      <c r="I24" s="363" t="s">
        <v>125</v>
      </c>
      <c r="J24" s="363" t="s">
        <v>114</v>
      </c>
      <c r="K24" s="363" t="s">
        <v>115</v>
      </c>
      <c r="L24" s="108" t="str">
        <f>+IF(D24="","",(IF(AND(D24&gt;=0,D24&lt;17),E23,(IF(AND(D24&gt;=17,D24&lt;18),F23,(IF(AND(D24&gt;=18,D24&lt;19),G23,(IF(AND(D24&gt;=19,D24&lt;20),H23,(IF(AND(D24&gt;=20,D24&lt;22),I23,(IF(AND(D24&gt;=22,D24&lt;24),J23,(IF(D24&gt;=24,K23,"Error")))))))))))))))</f>
        <v/>
      </c>
      <c r="M24" s="12"/>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row>
    <row r="25" spans="1:102" s="10" customFormat="1" ht="13.5" customHeight="1" x14ac:dyDescent="0.2">
      <c r="A25" s="7"/>
      <c r="B25" s="361" t="s">
        <v>47</v>
      </c>
      <c r="C25" s="361"/>
      <c r="D25" s="111" t="str">
        <f>IF('Full Study Warrant Form'!I17="","",'Full Study Warrant Form'!I17)</f>
        <v/>
      </c>
      <c r="E25" s="364" t="s">
        <v>116</v>
      </c>
      <c r="F25" s="364">
        <v>1</v>
      </c>
      <c r="G25" s="364" t="s">
        <v>121</v>
      </c>
      <c r="H25" s="364" t="s">
        <v>122</v>
      </c>
      <c r="I25" s="364" t="s">
        <v>123</v>
      </c>
      <c r="J25" s="364" t="s">
        <v>124</v>
      </c>
      <c r="K25" s="364" t="s">
        <v>117</v>
      </c>
      <c r="L25" s="108" t="str">
        <f>+IF(D25="","",(IF(D25&lt;1,E23,(IF(AND(D25&gt;=1,D25&lt;2),F23,(IF(AND(D25&gt;=2,D25&lt;3),G23,(IF(AND(D25&gt;=3,D25&lt;4),H23,(IF(AND(D25&gt;=4,D25&lt;5),I23,(IF(AND(D25&gt;=5,D25&lt;6),J23,(IF(D25&gt;=6,K23,"Error")))))))))))))))</f>
        <v/>
      </c>
      <c r="M25" s="12"/>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row>
    <row r="26" spans="1:102" s="10" customFormat="1" ht="13.5" customHeight="1" x14ac:dyDescent="0.2">
      <c r="A26" s="7"/>
      <c r="B26" s="292" t="s">
        <v>84</v>
      </c>
      <c r="C26" s="292"/>
      <c r="D26" s="113" t="str">
        <f>IF('Full Study Warrant Form'!I18="","",'Full Study Warrant Form'!I18)</f>
        <v/>
      </c>
      <c r="E26" s="365" t="s">
        <v>224</v>
      </c>
      <c r="F26" s="365"/>
      <c r="G26" s="365"/>
      <c r="H26" s="365"/>
      <c r="I26" s="365"/>
      <c r="J26" s="365"/>
      <c r="K26" s="365"/>
      <c r="L26" s="108" t="str">
        <f>IF(D26="","",(IF(D26="High",-2,(IF(D26="Not High",0,"Error")))))</f>
        <v/>
      </c>
      <c r="M26" s="12"/>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row>
    <row r="27" spans="1:102" s="10" customFormat="1" ht="7.5" customHeight="1" x14ac:dyDescent="0.2">
      <c r="A27" s="13"/>
      <c r="B27" s="103"/>
      <c r="C27" s="103"/>
      <c r="D27" s="103"/>
      <c r="E27" s="103"/>
      <c r="F27" s="11"/>
      <c r="G27" s="103"/>
      <c r="H27" s="103"/>
      <c r="I27" s="8"/>
      <c r="J27" s="8"/>
      <c r="K27" s="16"/>
      <c r="L27" s="8"/>
      <c r="M27" s="12"/>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row>
    <row r="28" spans="1:102" s="10" customFormat="1" ht="13.5" customHeight="1" x14ac:dyDescent="0.2">
      <c r="A28" s="144"/>
      <c r="B28" s="145"/>
      <c r="C28" s="146"/>
      <c r="D28" s="147"/>
      <c r="E28" s="148"/>
      <c r="F28" s="147"/>
      <c r="G28" s="145"/>
      <c r="H28" s="147"/>
      <c r="I28" s="298" t="s">
        <v>44</v>
      </c>
      <c r="J28" s="298"/>
      <c r="K28" s="298"/>
      <c r="L28" s="298"/>
      <c r="M28" s="109" t="str">
        <f>IF(OR(L24="",L25="",L26=""),"",SUM(L24:L26))</f>
        <v/>
      </c>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row>
    <row r="29" spans="1:102" s="10" customFormat="1" ht="7.5" customHeight="1" x14ac:dyDescent="0.2">
      <c r="A29" s="7"/>
      <c r="B29" s="8"/>
      <c r="C29" s="8"/>
      <c r="D29" s="8"/>
      <c r="E29" s="8"/>
      <c r="F29" s="8"/>
      <c r="G29" s="8"/>
      <c r="H29" s="8"/>
      <c r="I29" s="8"/>
      <c r="J29" s="8"/>
      <c r="K29" s="8"/>
      <c r="L29" s="8"/>
      <c r="M29" s="12"/>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row>
    <row r="30" spans="1:102" s="10" customFormat="1" ht="13.5" customHeight="1" x14ac:dyDescent="0.2">
      <c r="A30" s="322" t="s">
        <v>31</v>
      </c>
      <c r="B30" s="323"/>
      <c r="C30" s="323"/>
      <c r="D30" s="323"/>
      <c r="E30" s="323"/>
      <c r="F30" s="323"/>
      <c r="G30" s="323"/>
      <c r="H30" s="323"/>
      <c r="I30" s="323"/>
      <c r="J30" s="323"/>
      <c r="K30" s="323"/>
      <c r="L30" s="323"/>
      <c r="M30" s="324"/>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row>
    <row r="31" spans="1:102" s="10" customFormat="1" ht="13.5" customHeight="1" x14ac:dyDescent="0.2">
      <c r="A31" s="7"/>
      <c r="B31" s="355" t="s">
        <v>34</v>
      </c>
      <c r="C31" s="355"/>
      <c r="D31" s="355"/>
      <c r="E31" s="354" t="s">
        <v>9</v>
      </c>
      <c r="F31" s="354"/>
      <c r="G31" s="354"/>
      <c r="H31" s="354"/>
      <c r="I31" s="354"/>
      <c r="J31" s="354"/>
      <c r="K31" s="354"/>
      <c r="L31" s="354"/>
      <c r="M31" s="156"/>
      <c r="N31" s="9"/>
      <c r="O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row>
    <row r="32" spans="1:102" s="10" customFormat="1" ht="13.5" customHeight="1" x14ac:dyDescent="0.2">
      <c r="A32" s="7"/>
      <c r="B32" s="355"/>
      <c r="C32" s="355"/>
      <c r="D32" s="355"/>
      <c r="E32" s="130">
        <v>25</v>
      </c>
      <c r="F32" s="130">
        <v>30</v>
      </c>
      <c r="G32" s="130">
        <v>35</v>
      </c>
      <c r="H32" s="130">
        <v>40</v>
      </c>
      <c r="I32" s="130">
        <v>45</v>
      </c>
      <c r="J32" s="130">
        <v>50</v>
      </c>
      <c r="K32" s="130">
        <v>55</v>
      </c>
      <c r="L32" s="129" t="s">
        <v>35</v>
      </c>
      <c r="M32" s="12"/>
      <c r="N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row>
    <row r="33" spans="1:102" s="10" customFormat="1" ht="13.5" customHeight="1" x14ac:dyDescent="0.2">
      <c r="A33" s="7"/>
      <c r="B33" s="357" t="s">
        <v>45</v>
      </c>
      <c r="C33" s="358"/>
      <c r="D33" s="114" t="str">
        <f>IF(M18="","",M18)</f>
        <v/>
      </c>
      <c r="E33" s="23" t="s">
        <v>126</v>
      </c>
      <c r="F33" s="23" t="s">
        <v>127</v>
      </c>
      <c r="G33" s="23" t="s">
        <v>128</v>
      </c>
      <c r="H33" s="23" t="s">
        <v>129</v>
      </c>
      <c r="I33" s="23" t="s">
        <v>130</v>
      </c>
      <c r="J33" s="23" t="s">
        <v>131</v>
      </c>
      <c r="K33" s="23" t="s">
        <v>132</v>
      </c>
      <c r="L33" s="154" t="str">
        <f>IF(D33="","",IF(D33&lt;=10,K32,(IF(AND(D33&lt;=20,D33&gt;10),J32,(IF(AND(D33&lt;=30,D33&gt;20),I32,(IF(AND(D33&lt;=40,D33&gt;30),H32,(IF(AND(D33&lt;=50,D33&gt;40),G32,(IF(AND(D33&lt;=60,D33&gt;50),F32,(IF(D33&gt;60,E32,"Error"))))))))))))))</f>
        <v/>
      </c>
      <c r="M33" s="12"/>
      <c r="N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row>
    <row r="34" spans="1:102" s="10" customFormat="1" ht="13.5" customHeight="1" x14ac:dyDescent="0.2">
      <c r="A34" s="7"/>
      <c r="B34" s="357" t="s">
        <v>46</v>
      </c>
      <c r="C34" s="358"/>
      <c r="D34" s="112" t="str">
        <f>+M28</f>
        <v/>
      </c>
      <c r="E34" s="366" t="s">
        <v>111</v>
      </c>
      <c r="F34" s="23" t="s">
        <v>112</v>
      </c>
      <c r="G34" s="23" t="s">
        <v>104</v>
      </c>
      <c r="H34" s="23" t="s">
        <v>105</v>
      </c>
      <c r="I34" s="23" t="s">
        <v>106</v>
      </c>
      <c r="J34" s="23" t="s">
        <v>107</v>
      </c>
      <c r="K34" s="23" t="s">
        <v>113</v>
      </c>
      <c r="L34" s="154" t="str">
        <f>IF(D34="","",IF(D34&lt;=12,E32,(IF(AND(D34&gt;=13,D34&lt;=14),F32,(IF(AND(D34&gt;=15,D34&lt;=16),G32,(IF(AND(D34&gt;=17,D34&lt;=18),H32,IF(AND(D34&gt;=19,D34&lt;=20),I32,IF(AND(D34&gt;=21,D34&lt;=22),J32,(IF(34&gt;=23,K32,"Error"))))))))))))</f>
        <v/>
      </c>
      <c r="M34" s="12"/>
      <c r="N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row>
    <row r="35" spans="1:102" s="10" customFormat="1" ht="13.5" customHeight="1" x14ac:dyDescent="0.2">
      <c r="A35" s="7"/>
      <c r="B35" s="292" t="s">
        <v>65</v>
      </c>
      <c r="C35" s="292"/>
      <c r="D35" s="112" t="str">
        <f>IF('Full Study Warrant Form'!I19="","",'Full Study Warrant Form'!I19)</f>
        <v/>
      </c>
      <c r="E35" s="23" t="s">
        <v>10</v>
      </c>
      <c r="F35" s="23" t="s">
        <v>12</v>
      </c>
      <c r="G35" s="23" t="s">
        <v>13</v>
      </c>
      <c r="H35" s="23" t="s">
        <v>14</v>
      </c>
      <c r="I35" s="23" t="s">
        <v>15</v>
      </c>
      <c r="J35" s="23" t="s">
        <v>16</v>
      </c>
      <c r="K35" s="23" t="s">
        <v>17</v>
      </c>
      <c r="L35" s="154" t="str">
        <f>IF(D35="","",(IF(D35="C",E32,(IF(D35="B3",F32,(IF(D35="B2",G32,(IF(D35="B1",H32,(IF(D35="A3",I32,(IF(D35="A2",J32,(IF(D35="A1",K32,"Error")))))))))))))))</f>
        <v/>
      </c>
      <c r="M35" s="12"/>
      <c r="N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row>
    <row r="36" spans="1:102" s="10" customFormat="1" ht="7.5" customHeight="1" x14ac:dyDescent="0.2">
      <c r="A36" s="13"/>
      <c r="B36" s="103"/>
      <c r="C36" s="103"/>
      <c r="D36" s="103"/>
      <c r="E36" s="103"/>
      <c r="F36" s="103"/>
      <c r="G36" s="103"/>
      <c r="H36" s="103"/>
      <c r="I36" s="103"/>
      <c r="J36" s="103"/>
      <c r="K36" s="103"/>
      <c r="L36" s="103"/>
      <c r="M36" s="22"/>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row>
    <row r="37" spans="1:102" s="10" customFormat="1" ht="6" customHeight="1" x14ac:dyDescent="0.2">
      <c r="A37" s="293"/>
      <c r="B37" s="294"/>
      <c r="C37" s="294"/>
      <c r="D37" s="294"/>
      <c r="E37" s="294"/>
      <c r="F37" s="294"/>
      <c r="G37" s="294"/>
      <c r="H37" s="103"/>
      <c r="I37" s="103"/>
      <c r="J37" s="298" t="s">
        <v>42</v>
      </c>
      <c r="K37" s="298"/>
      <c r="L37" s="298"/>
      <c r="M37" s="296" t="str">
        <f>IF(OR(L33="",L34="",L35=""),"",SUM(L33:L35))</f>
        <v/>
      </c>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row>
    <row r="38" spans="1:102" s="10" customFormat="1" ht="6" customHeight="1" x14ac:dyDescent="0.2">
      <c r="A38" s="293"/>
      <c r="B38" s="294"/>
      <c r="C38" s="294"/>
      <c r="D38" s="294"/>
      <c r="E38" s="294"/>
      <c r="F38" s="294"/>
      <c r="G38" s="294"/>
      <c r="H38" s="8"/>
      <c r="I38" s="8"/>
      <c r="J38" s="298"/>
      <c r="K38" s="298"/>
      <c r="L38" s="298"/>
      <c r="M38" s="297"/>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row>
    <row r="39" spans="1:102" s="10" customFormat="1" ht="6" customHeight="1" x14ac:dyDescent="0.2">
      <c r="A39" s="141"/>
      <c r="B39" s="142"/>
      <c r="C39" s="142"/>
      <c r="D39" s="142"/>
      <c r="E39" s="142"/>
      <c r="F39" s="142"/>
      <c r="G39" s="142"/>
      <c r="H39" s="8"/>
      <c r="I39" s="8"/>
      <c r="J39" s="122"/>
      <c r="K39" s="122"/>
      <c r="L39" s="122"/>
      <c r="M39" s="12"/>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row>
    <row r="40" spans="1:102" s="10" customFormat="1" ht="7.5" customHeight="1" x14ac:dyDescent="0.2">
      <c r="A40" s="139"/>
      <c r="B40" s="140"/>
      <c r="C40" s="140"/>
      <c r="D40" s="140"/>
      <c r="E40" s="8"/>
      <c r="F40" s="42"/>
      <c r="G40" s="42"/>
      <c r="H40" s="302" t="str">
        <f>+M37</f>
        <v/>
      </c>
      <c r="I40" s="299" t="s">
        <v>48</v>
      </c>
      <c r="J40" s="299"/>
      <c r="K40" s="8"/>
      <c r="L40" s="8"/>
      <c r="M40" s="12"/>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row>
    <row r="41" spans="1:102" s="10" customFormat="1" ht="6.75" customHeight="1" thickBot="1" x14ac:dyDescent="0.25">
      <c r="A41" s="139"/>
      <c r="B41" s="140"/>
      <c r="C41" s="140"/>
      <c r="D41" s="140"/>
      <c r="E41" s="295" t="s">
        <v>90</v>
      </c>
      <c r="F41" s="295"/>
      <c r="G41" s="295"/>
      <c r="H41" s="303"/>
      <c r="I41" s="300"/>
      <c r="J41" s="300"/>
      <c r="K41" s="299" t="s">
        <v>8</v>
      </c>
      <c r="L41" s="305" t="str">
        <f>IF(M37="","",(ROUND(M37/3,0)))</f>
        <v/>
      </c>
      <c r="M41" s="304" t="s">
        <v>11</v>
      </c>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row>
    <row r="42" spans="1:102" s="10" customFormat="1" ht="6.75" customHeight="1" x14ac:dyDescent="0.2">
      <c r="A42" s="139"/>
      <c r="B42" s="140"/>
      <c r="C42" s="140"/>
      <c r="D42" s="140"/>
      <c r="E42" s="295"/>
      <c r="F42" s="295"/>
      <c r="G42" s="295"/>
      <c r="H42" s="124">
        <v>3</v>
      </c>
      <c r="I42" s="301" t="s">
        <v>49</v>
      </c>
      <c r="J42" s="301"/>
      <c r="K42" s="299"/>
      <c r="L42" s="306"/>
      <c r="M42" s="304"/>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row>
    <row r="43" spans="1:102" s="10" customFormat="1" ht="7.5" customHeight="1" x14ac:dyDescent="0.2">
      <c r="A43" s="13"/>
      <c r="B43" s="103"/>
      <c r="C43" s="103"/>
      <c r="D43" s="103"/>
      <c r="E43" s="125"/>
      <c r="F43" s="125"/>
      <c r="G43" s="126"/>
      <c r="H43" s="126"/>
      <c r="I43" s="126"/>
      <c r="J43" s="103"/>
      <c r="K43" s="103"/>
      <c r="L43" s="103"/>
      <c r="M43" s="104"/>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row>
    <row r="44" spans="1:102" s="10" customFormat="1" ht="13.5" customHeight="1" x14ac:dyDescent="0.2">
      <c r="A44" s="7"/>
      <c r="B44" s="8"/>
      <c r="C44" s="8"/>
      <c r="D44" s="8"/>
      <c r="E44" s="8"/>
      <c r="F44" s="8"/>
      <c r="G44" s="8"/>
      <c r="H44" s="337" t="s">
        <v>89</v>
      </c>
      <c r="I44" s="337"/>
      <c r="J44" s="337"/>
      <c r="K44" s="126" t="s">
        <v>8</v>
      </c>
      <c r="L44" s="115" t="str">
        <f>IF('Full Study Warrant Form'!S24="","",'Full Study Warrant Form'!S24)</f>
        <v/>
      </c>
      <c r="M44" s="127" t="s">
        <v>11</v>
      </c>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row>
    <row r="45" spans="1:102" s="10" customFormat="1" ht="7.5" customHeight="1" x14ac:dyDescent="0.2">
      <c r="A45" s="7"/>
      <c r="B45" s="8"/>
      <c r="C45" s="8"/>
      <c r="D45" s="8"/>
      <c r="E45" s="8"/>
      <c r="F45" s="8"/>
      <c r="G45" s="8"/>
      <c r="H45" s="131"/>
      <c r="I45" s="131"/>
      <c r="J45" s="131"/>
      <c r="K45" s="126"/>
      <c r="L45" s="126"/>
      <c r="M45" s="127"/>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row>
    <row r="46" spans="1:102" s="10" customFormat="1" ht="13.5" customHeight="1" x14ac:dyDescent="0.2">
      <c r="A46" s="262" t="s">
        <v>88</v>
      </c>
      <c r="B46" s="263"/>
      <c r="C46" s="263"/>
      <c r="D46" s="263"/>
      <c r="E46" s="263"/>
      <c r="F46" s="263"/>
      <c r="G46" s="263"/>
      <c r="H46" s="263"/>
      <c r="I46" s="263"/>
      <c r="J46" s="263"/>
      <c r="K46" s="263"/>
      <c r="L46" s="263"/>
      <c r="M46" s="264"/>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row>
    <row r="47" spans="1:102" s="10" customFormat="1" ht="13.5" customHeight="1" x14ac:dyDescent="0.2">
      <c r="A47" s="327" t="str">
        <f>IF('Full Study Warrant Form'!A27:X27="","",'Full Study Warrant Form'!A27:X27)</f>
        <v/>
      </c>
      <c r="B47" s="328"/>
      <c r="C47" s="328"/>
      <c r="D47" s="328"/>
      <c r="E47" s="328"/>
      <c r="F47" s="328"/>
      <c r="G47" s="328"/>
      <c r="H47" s="328"/>
      <c r="I47" s="328"/>
      <c r="J47" s="328"/>
      <c r="K47" s="328"/>
      <c r="L47" s="328"/>
      <c r="M47" s="32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row>
    <row r="48" spans="1:102" s="10" customFormat="1" ht="13.5" customHeight="1" x14ac:dyDescent="0.2">
      <c r="A48" s="327" t="str">
        <f>IF('Full Study Warrant Form'!A28:X28="","",'Full Study Warrant Form'!A28:X28)</f>
        <v/>
      </c>
      <c r="B48" s="328"/>
      <c r="C48" s="328"/>
      <c r="D48" s="328"/>
      <c r="E48" s="328"/>
      <c r="F48" s="328"/>
      <c r="G48" s="328"/>
      <c r="H48" s="328"/>
      <c r="I48" s="328"/>
      <c r="J48" s="328"/>
      <c r="K48" s="328"/>
      <c r="L48" s="328"/>
      <c r="M48" s="32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row>
    <row r="49" spans="1:102" s="10" customFormat="1" ht="13.5" customHeight="1" x14ac:dyDescent="0.2">
      <c r="A49" s="327" t="str">
        <f>IF('Full Study Warrant Form'!A29:X29="","",'Full Study Warrant Form'!A29:X29)</f>
        <v/>
      </c>
      <c r="B49" s="328"/>
      <c r="C49" s="328"/>
      <c r="D49" s="328"/>
      <c r="E49" s="328"/>
      <c r="F49" s="328"/>
      <c r="G49" s="328"/>
      <c r="H49" s="328"/>
      <c r="I49" s="328"/>
      <c r="J49" s="328"/>
      <c r="K49" s="328"/>
      <c r="L49" s="328"/>
      <c r="M49" s="32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row>
    <row r="50" spans="1:102" s="10" customFormat="1" ht="7.5" customHeight="1" x14ac:dyDescent="0.2">
      <c r="A50" s="27"/>
      <c r="B50" s="128"/>
      <c r="C50" s="128"/>
      <c r="D50" s="128"/>
      <c r="E50" s="128"/>
      <c r="F50" s="128"/>
      <c r="G50" s="128"/>
      <c r="H50" s="128"/>
      <c r="I50" s="128"/>
      <c r="J50" s="128"/>
      <c r="K50" s="128"/>
      <c r="L50" s="128"/>
      <c r="M50" s="28"/>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row>
    <row r="51" spans="1:102" s="10" customFormat="1" ht="13.5" customHeight="1" x14ac:dyDescent="0.2">
      <c r="A51" s="7"/>
      <c r="B51" s="100" t="s">
        <v>68</v>
      </c>
      <c r="C51" s="344" t="str">
        <f>IF('Full Study Warrant Form'!E31="","",'Full Study Warrant Form'!E31)</f>
        <v/>
      </c>
      <c r="D51" s="345"/>
      <c r="E51" s="345"/>
      <c r="F51" s="346"/>
      <c r="G51" s="8"/>
      <c r="H51" s="122" t="s">
        <v>69</v>
      </c>
      <c r="I51" s="330" t="str">
        <f>IF('Full Study Warrant Form'!O31="","",'Full Study Warrant Form'!O31)</f>
        <v/>
      </c>
      <c r="J51" s="331"/>
      <c r="K51" s="332"/>
      <c r="L51" s="30"/>
      <c r="M51" s="31"/>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row>
    <row r="52" spans="1:102" s="10" customFormat="1" ht="7.5" customHeight="1" x14ac:dyDescent="0.2">
      <c r="A52" s="7"/>
      <c r="B52" s="8"/>
      <c r="C52" s="8"/>
      <c r="D52" s="8"/>
      <c r="E52" s="8"/>
      <c r="F52" s="24"/>
      <c r="G52" s="103"/>
      <c r="H52" s="103"/>
      <c r="I52" s="8"/>
      <c r="J52" s="8"/>
      <c r="K52" s="8"/>
      <c r="L52" s="8"/>
      <c r="M52" s="12"/>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row>
    <row r="53" spans="1:102" s="10" customFormat="1" ht="13.5" customHeight="1" x14ac:dyDescent="0.2">
      <c r="A53" s="347" t="s">
        <v>78</v>
      </c>
      <c r="B53" s="348"/>
      <c r="C53" s="348"/>
      <c r="D53" s="348"/>
      <c r="E53" s="348"/>
      <c r="F53" s="348"/>
      <c r="G53" s="348"/>
      <c r="H53" s="348"/>
      <c r="I53" s="348"/>
      <c r="J53" s="348"/>
      <c r="K53" s="348"/>
      <c r="L53" s="348"/>
      <c r="M53" s="34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row>
    <row r="54" spans="1:102" s="10" customFormat="1" ht="3.75" customHeight="1" thickBot="1" x14ac:dyDescent="0.25">
      <c r="A54" s="13"/>
      <c r="B54" s="29"/>
      <c r="C54" s="29"/>
      <c r="D54" s="29"/>
      <c r="E54" s="24"/>
      <c r="F54" s="24"/>
      <c r="G54" s="103"/>
      <c r="H54" s="103"/>
      <c r="I54" s="6"/>
      <c r="J54" s="325"/>
      <c r="K54" s="325"/>
      <c r="L54" s="325"/>
      <c r="M54" s="326"/>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row>
    <row r="55" spans="1:102" s="10" customFormat="1" ht="13.5" customHeight="1" thickBot="1" x14ac:dyDescent="0.25">
      <c r="A55" s="343" t="s">
        <v>81</v>
      </c>
      <c r="B55" s="337"/>
      <c r="C55" s="339" t="str">
        <f>IF('Full Study Warrant Form'!D37="","",'Full Study Warrant Form'!D37)</f>
        <v/>
      </c>
      <c r="D55" s="340"/>
      <c r="E55" s="341"/>
      <c r="F55" s="338" t="s">
        <v>79</v>
      </c>
      <c r="G55" s="338"/>
      <c r="H55" s="41" t="str">
        <f>IF('Full Study Warrant Form'!K37="","",'Full Study Warrant Form'!K37)</f>
        <v/>
      </c>
      <c r="I55" s="97" t="s">
        <v>11</v>
      </c>
      <c r="J55" s="342" t="s">
        <v>80</v>
      </c>
      <c r="K55" s="342"/>
      <c r="L55" s="41" t="str">
        <f>IF('Full Study Warrant Form'!S37="","",'Full Study Warrant Form'!S37)</f>
        <v/>
      </c>
      <c r="M55" s="98" t="s">
        <v>11</v>
      </c>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row>
    <row r="56" spans="1:102" s="10" customFormat="1" ht="3.75" customHeight="1" thickBot="1" x14ac:dyDescent="0.25">
      <c r="A56" s="36"/>
      <c r="B56" s="37"/>
      <c r="C56" s="37"/>
      <c r="D56" s="37"/>
      <c r="E56" s="38"/>
      <c r="F56" s="38"/>
      <c r="G56" s="21"/>
      <c r="H56" s="21"/>
      <c r="I56" s="39"/>
      <c r="J56" s="21"/>
      <c r="K56" s="21"/>
      <c r="L56" s="21"/>
      <c r="M56" s="40"/>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row>
    <row r="57" spans="1:102" s="10" customFormat="1" ht="12" customHeight="1" x14ac:dyDescent="0.2">
      <c r="A57" s="14"/>
      <c r="B57" s="14"/>
      <c r="C57" s="14"/>
      <c r="D57" s="14"/>
      <c r="E57" s="14"/>
      <c r="F57" s="14"/>
      <c r="G57" s="14"/>
      <c r="H57" s="14"/>
      <c r="I57" s="14"/>
      <c r="J57" s="14"/>
      <c r="K57" s="14"/>
      <c r="L57" s="14"/>
      <c r="M57" s="96" t="str">
        <f>'Full Study Warrant Form'!A39</f>
        <v>Rev. 4/29/21 ARC</v>
      </c>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row>
    <row r="58" spans="1:102" s="1" customFormat="1" ht="13.5" customHeight="1" x14ac:dyDescent="0.2">
      <c r="A58" s="3"/>
      <c r="B58" s="3"/>
      <c r="C58" s="3"/>
      <c r="D58" s="3"/>
      <c r="E58" s="3"/>
      <c r="F58" s="3"/>
      <c r="G58" s="3"/>
      <c r="H58" s="3"/>
      <c r="I58" s="3"/>
      <c r="J58" s="3"/>
      <c r="K58" s="3"/>
      <c r="L58" s="3"/>
      <c r="M58" s="3"/>
    </row>
    <row r="59" spans="1:102" s="1" customFormat="1" ht="13.5" customHeight="1" x14ac:dyDescent="0.2">
      <c r="A59" s="32"/>
      <c r="B59" s="32"/>
      <c r="C59" s="32"/>
      <c r="D59" s="32"/>
      <c r="E59" s="32"/>
      <c r="F59" s="32"/>
      <c r="G59" s="32"/>
      <c r="H59" s="32"/>
      <c r="I59" s="32"/>
      <c r="J59" s="32"/>
      <c r="K59" s="32"/>
      <c r="L59" s="32"/>
      <c r="M59" s="32"/>
    </row>
    <row r="60" spans="1:102" s="1" customFormat="1" ht="13.5" customHeight="1" x14ac:dyDescent="0.2">
      <c r="A60" s="32"/>
      <c r="B60" s="32"/>
      <c r="C60" s="32"/>
      <c r="D60" s="32"/>
      <c r="E60" s="32"/>
      <c r="F60" s="32"/>
      <c r="G60" s="32"/>
      <c r="H60" s="32"/>
      <c r="I60" s="32"/>
      <c r="J60" s="32"/>
      <c r="K60" s="32"/>
      <c r="L60" s="32"/>
      <c r="M60" s="32"/>
    </row>
    <row r="61" spans="1:102" s="1" customFormat="1" ht="13.5" customHeight="1" x14ac:dyDescent="0.2">
      <c r="A61" s="32"/>
      <c r="B61" s="32"/>
      <c r="C61" s="32"/>
      <c r="D61" s="32"/>
      <c r="E61" s="32"/>
      <c r="F61" s="32"/>
      <c r="G61" s="32"/>
      <c r="H61" s="32"/>
      <c r="I61" s="32"/>
      <c r="J61" s="32"/>
      <c r="K61" s="32"/>
      <c r="L61" s="32"/>
      <c r="M61" s="32"/>
    </row>
    <row r="62" spans="1:102" s="1" customFormat="1" ht="13.5" customHeight="1" x14ac:dyDescent="0.2">
      <c r="A62" s="32"/>
      <c r="B62" s="32"/>
      <c r="C62" s="32"/>
      <c r="D62" s="32"/>
      <c r="E62" s="32"/>
      <c r="F62" s="32"/>
      <c r="G62" s="32"/>
      <c r="H62" s="32"/>
      <c r="I62" s="32"/>
      <c r="J62" s="32"/>
      <c r="K62" s="32"/>
      <c r="L62" s="32"/>
      <c r="M62" s="32"/>
    </row>
    <row r="63" spans="1:102" s="1" customFormat="1" ht="13.5" customHeight="1" x14ac:dyDescent="0.2">
      <c r="A63" s="32"/>
      <c r="B63" s="32"/>
      <c r="C63" s="32"/>
      <c r="D63" s="32"/>
      <c r="E63" s="32"/>
      <c r="F63" s="32"/>
      <c r="G63" s="32"/>
      <c r="H63" s="32"/>
      <c r="I63" s="32"/>
      <c r="J63" s="32"/>
      <c r="K63" s="32"/>
      <c r="L63" s="32"/>
      <c r="M63" s="32"/>
    </row>
    <row r="64" spans="1:102" s="1" customFormat="1" ht="13.5" customHeight="1" x14ac:dyDescent="0.2">
      <c r="A64" s="32"/>
      <c r="B64" s="32"/>
      <c r="C64" s="32"/>
      <c r="D64" s="32"/>
      <c r="E64" s="32"/>
      <c r="F64" s="32"/>
      <c r="G64" s="32"/>
      <c r="H64" s="32"/>
      <c r="I64" s="32"/>
      <c r="J64" s="32"/>
      <c r="K64" s="32"/>
      <c r="L64" s="32"/>
      <c r="M64" s="32"/>
    </row>
    <row r="65" spans="1:13" s="1" customFormat="1" ht="13.5" customHeight="1" x14ac:dyDescent="0.2">
      <c r="A65" s="32"/>
      <c r="B65" s="32"/>
      <c r="C65" s="32"/>
      <c r="D65" s="32"/>
      <c r="E65" s="32"/>
      <c r="F65" s="32"/>
      <c r="G65" s="32"/>
      <c r="H65" s="32"/>
      <c r="I65" s="32"/>
      <c r="J65" s="32"/>
      <c r="K65" s="32"/>
      <c r="L65" s="32"/>
      <c r="M65" s="32"/>
    </row>
    <row r="66" spans="1:13" s="1" customFormat="1" ht="13.5" customHeight="1" x14ac:dyDescent="0.2"/>
    <row r="67" spans="1:13" s="1" customFormat="1" ht="13.5" customHeight="1" x14ac:dyDescent="0.2"/>
    <row r="68" spans="1:13" s="1" customFormat="1" ht="13.5" customHeight="1" x14ac:dyDescent="0.2"/>
    <row r="69" spans="1:13" s="1" customFormat="1" ht="13.5" customHeight="1" x14ac:dyDescent="0.2"/>
    <row r="70" spans="1:13" s="1" customFormat="1" ht="13.5" customHeight="1" x14ac:dyDescent="0.2"/>
    <row r="71" spans="1:13" s="1" customFormat="1" ht="13.5" customHeight="1" x14ac:dyDescent="0.2"/>
    <row r="72" spans="1:13" s="1" customFormat="1" ht="13.5" customHeight="1" x14ac:dyDescent="0.2"/>
    <row r="73" spans="1:13" s="1" customFormat="1" ht="13.5" customHeight="1" x14ac:dyDescent="0.2"/>
    <row r="74" spans="1:13" s="1" customFormat="1" ht="13.5" customHeight="1" x14ac:dyDescent="0.2"/>
    <row r="75" spans="1:13" s="1" customFormat="1" ht="13.5" customHeight="1" x14ac:dyDescent="0.2"/>
    <row r="76" spans="1:13" s="1" customFormat="1" ht="13.5" customHeight="1" x14ac:dyDescent="0.2"/>
    <row r="77" spans="1:13" s="1" customFormat="1" ht="13.5" customHeight="1" x14ac:dyDescent="0.2"/>
    <row r="78" spans="1:13" s="1" customFormat="1" ht="13.5" customHeight="1" x14ac:dyDescent="0.2"/>
    <row r="79" spans="1:13" s="1" customFormat="1" ht="13.5" customHeight="1" x14ac:dyDescent="0.2"/>
    <row r="80" spans="1:13" s="1" customFormat="1" ht="13.5" customHeight="1" x14ac:dyDescent="0.2"/>
    <row r="81" s="1" customFormat="1" ht="13.5" customHeight="1" x14ac:dyDescent="0.2"/>
    <row r="82" s="1" customFormat="1" ht="13.5" customHeight="1" x14ac:dyDescent="0.2"/>
    <row r="83" s="1" customFormat="1" ht="13.5" customHeight="1" x14ac:dyDescent="0.2"/>
    <row r="84" s="1" customFormat="1" ht="13.5" customHeight="1" x14ac:dyDescent="0.2"/>
    <row r="85" s="1" customFormat="1" ht="13.5" customHeight="1" x14ac:dyDescent="0.2"/>
    <row r="86" s="1" customFormat="1" ht="13.5" customHeight="1" x14ac:dyDescent="0.2"/>
    <row r="87" s="1" customFormat="1" ht="13.5" customHeight="1" x14ac:dyDescent="0.2"/>
    <row r="88" s="1" customFormat="1" ht="13.5" customHeight="1" x14ac:dyDescent="0.2"/>
    <row r="89" s="1" customFormat="1" ht="13.5" customHeight="1" x14ac:dyDescent="0.2"/>
    <row r="90" s="1" customFormat="1" ht="13.5" customHeight="1" x14ac:dyDescent="0.2"/>
    <row r="91" s="1" customFormat="1" ht="13.5" customHeight="1" x14ac:dyDescent="0.2"/>
    <row r="92" s="1" customFormat="1" ht="13.5" customHeight="1" x14ac:dyDescent="0.2"/>
    <row r="93" s="1" customFormat="1" ht="13.5" customHeight="1" x14ac:dyDescent="0.2"/>
    <row r="94" s="1" customFormat="1" ht="13.5" customHeight="1" x14ac:dyDescent="0.2"/>
    <row r="95" s="1" customFormat="1" ht="13.5" customHeight="1" x14ac:dyDescent="0.2"/>
    <row r="96" s="1" customFormat="1" ht="13.5" customHeight="1" x14ac:dyDescent="0.2"/>
    <row r="97" s="1" customFormat="1" ht="13.5" customHeight="1" x14ac:dyDescent="0.2"/>
    <row r="98" s="1" customFormat="1" ht="13.5" customHeight="1" x14ac:dyDescent="0.2"/>
    <row r="99" s="1" customFormat="1" ht="13.5" customHeight="1" x14ac:dyDescent="0.2"/>
    <row r="100" s="1" customFormat="1" ht="13.5" customHeight="1" x14ac:dyDescent="0.2"/>
    <row r="101" s="1" customFormat="1" ht="13.5" customHeight="1" x14ac:dyDescent="0.2"/>
    <row r="102" s="1" customFormat="1" ht="13.5" customHeight="1" x14ac:dyDescent="0.2"/>
    <row r="103" s="1" customFormat="1" ht="13.5" customHeight="1" x14ac:dyDescent="0.2"/>
    <row r="104" s="1" customFormat="1" ht="13.5" customHeight="1" x14ac:dyDescent="0.2"/>
    <row r="105" s="1" customFormat="1" ht="13.5" customHeight="1" x14ac:dyDescent="0.2"/>
    <row r="106" s="1" customFormat="1" ht="13.5" customHeight="1" x14ac:dyDescent="0.2"/>
    <row r="107" s="1" customFormat="1" ht="13.5" customHeight="1" x14ac:dyDescent="0.2"/>
    <row r="108" s="1" customFormat="1" ht="13.5" customHeight="1" x14ac:dyDescent="0.2"/>
    <row r="109" s="1" customFormat="1" ht="13.5" customHeight="1" x14ac:dyDescent="0.2"/>
    <row r="110" s="1" customFormat="1" ht="13.5" customHeight="1" x14ac:dyDescent="0.2"/>
    <row r="111" s="1" customFormat="1" ht="13.5" customHeight="1" x14ac:dyDescent="0.2"/>
    <row r="112" s="1" customFormat="1" ht="13.5" customHeight="1" x14ac:dyDescent="0.2"/>
    <row r="113" s="1" customFormat="1" ht="13.5" customHeight="1" x14ac:dyDescent="0.2"/>
    <row r="114" s="1" customFormat="1" ht="13.5" customHeight="1" x14ac:dyDescent="0.2"/>
    <row r="115" s="1" customFormat="1" ht="13.5" customHeight="1" x14ac:dyDescent="0.2"/>
    <row r="116" s="1" customFormat="1" ht="13.5" customHeight="1" x14ac:dyDescent="0.2"/>
    <row r="117" s="1" customFormat="1" ht="13.5" customHeight="1" x14ac:dyDescent="0.2"/>
    <row r="118" s="1" customFormat="1" ht="13.5" customHeight="1" x14ac:dyDescent="0.2"/>
    <row r="119" s="1" customFormat="1" ht="13.5" customHeight="1" x14ac:dyDescent="0.2"/>
    <row r="120" s="1" customFormat="1" ht="13.5" customHeight="1" x14ac:dyDescent="0.2"/>
    <row r="121" s="1" customFormat="1" ht="13.5" customHeight="1" x14ac:dyDescent="0.2"/>
    <row r="122" s="1" customFormat="1" ht="13.5" customHeight="1" x14ac:dyDescent="0.2"/>
    <row r="123" s="1" customFormat="1" ht="13.5" customHeight="1" x14ac:dyDescent="0.2"/>
    <row r="124" s="1" customFormat="1" ht="13.5" customHeight="1" x14ac:dyDescent="0.2"/>
    <row r="125" s="1" customFormat="1" ht="13.5" customHeight="1" x14ac:dyDescent="0.2"/>
    <row r="126" s="1" customFormat="1" ht="13.5" customHeight="1" x14ac:dyDescent="0.2"/>
    <row r="127" s="1" customFormat="1" ht="13.5" customHeight="1" x14ac:dyDescent="0.2"/>
    <row r="128" s="1" customFormat="1" ht="13.5" customHeight="1" x14ac:dyDescent="0.2"/>
    <row r="129" s="1" customFormat="1" ht="13.5" customHeight="1" x14ac:dyDescent="0.2"/>
    <row r="130" s="1" customFormat="1" ht="13.5" customHeight="1" x14ac:dyDescent="0.2"/>
    <row r="131" s="1" customFormat="1" ht="13.5" customHeight="1" x14ac:dyDescent="0.2"/>
    <row r="132" s="1" customFormat="1" ht="13.5" customHeight="1" x14ac:dyDescent="0.2"/>
    <row r="133" s="1" customFormat="1" ht="13.5" customHeight="1" x14ac:dyDescent="0.2"/>
    <row r="134" s="1" customFormat="1" ht="13.5" customHeight="1" x14ac:dyDescent="0.2"/>
    <row r="135" s="1" customFormat="1" ht="13.5" customHeight="1" x14ac:dyDescent="0.2"/>
    <row r="136" s="1" customFormat="1" ht="13.5" customHeight="1" x14ac:dyDescent="0.2"/>
    <row r="137" s="1" customFormat="1" ht="13.5" customHeight="1" x14ac:dyDescent="0.2"/>
    <row r="138" s="1" customFormat="1" ht="13.5" customHeight="1" x14ac:dyDescent="0.2"/>
    <row r="139" s="1" customFormat="1" ht="13.5" customHeight="1" x14ac:dyDescent="0.2"/>
    <row r="140" s="1" customFormat="1" ht="13.5" customHeight="1" x14ac:dyDescent="0.2"/>
    <row r="141" s="1" customFormat="1" ht="13.5" customHeight="1" x14ac:dyDescent="0.2"/>
    <row r="142" s="1" customFormat="1" ht="13.5" customHeight="1" x14ac:dyDescent="0.2"/>
    <row r="143" s="1" customFormat="1" ht="13.5" customHeight="1" x14ac:dyDescent="0.2"/>
    <row r="144" s="1" customFormat="1" ht="13.5" customHeight="1" x14ac:dyDescent="0.2"/>
    <row r="145" s="1" customFormat="1" ht="13.5" customHeight="1" x14ac:dyDescent="0.2"/>
    <row r="146" s="1" customFormat="1" ht="13.5" customHeight="1" x14ac:dyDescent="0.2"/>
    <row r="147" s="1" customFormat="1" ht="13.5" customHeight="1" x14ac:dyDescent="0.2"/>
    <row r="148" s="1" customFormat="1" ht="13.5" customHeight="1" x14ac:dyDescent="0.2"/>
    <row r="149" s="1" customFormat="1" ht="13.5" customHeight="1" x14ac:dyDescent="0.2"/>
    <row r="150" s="1" customFormat="1" ht="13.5" customHeight="1" x14ac:dyDescent="0.2"/>
    <row r="151" s="1" customFormat="1" ht="13.5" customHeight="1" x14ac:dyDescent="0.2"/>
    <row r="152" s="1" customFormat="1" ht="13.5" customHeight="1" x14ac:dyDescent="0.2"/>
    <row r="153" s="1" customFormat="1" ht="13.5" customHeight="1" x14ac:dyDescent="0.2"/>
    <row r="154" s="1" customFormat="1" ht="13.5" customHeight="1" x14ac:dyDescent="0.2"/>
    <row r="155" s="1" customFormat="1" ht="13.5" customHeight="1" x14ac:dyDescent="0.2"/>
    <row r="156" s="1" customFormat="1" ht="13.5" customHeight="1" x14ac:dyDescent="0.2"/>
    <row r="157" s="1" customFormat="1" ht="13.5" customHeight="1" x14ac:dyDescent="0.2"/>
    <row r="158" s="1" customFormat="1" ht="13.5" customHeight="1" x14ac:dyDescent="0.2"/>
    <row r="159" s="1" customFormat="1" ht="13.5" customHeight="1" x14ac:dyDescent="0.2"/>
    <row r="160" s="1" customFormat="1" ht="13.5" customHeight="1" x14ac:dyDescent="0.2"/>
    <row r="161" s="1" customFormat="1" ht="13.5" customHeight="1" x14ac:dyDescent="0.2"/>
    <row r="162" s="1" customFormat="1" ht="13.5" customHeight="1" x14ac:dyDescent="0.2"/>
    <row r="163" s="1" customFormat="1" ht="13.5" customHeight="1" x14ac:dyDescent="0.2"/>
    <row r="164" s="1" customFormat="1" ht="13.5" customHeight="1" x14ac:dyDescent="0.2"/>
    <row r="165" s="1" customFormat="1" ht="13.5" customHeight="1" x14ac:dyDescent="0.2"/>
    <row r="166" s="1" customFormat="1" ht="13.5" customHeight="1" x14ac:dyDescent="0.2"/>
    <row r="167" s="1" customFormat="1" ht="13.5" customHeight="1" x14ac:dyDescent="0.2"/>
    <row r="168" s="1" customFormat="1" ht="13.5" customHeight="1" x14ac:dyDescent="0.2"/>
    <row r="169" s="1" customFormat="1" ht="13.5" customHeight="1" x14ac:dyDescent="0.2"/>
    <row r="170" s="1" customFormat="1" ht="13.5" customHeight="1" x14ac:dyDescent="0.2"/>
    <row r="171" s="1" customFormat="1" ht="13.5" customHeight="1" x14ac:dyDescent="0.2"/>
    <row r="172" s="1" customFormat="1" ht="13.5" customHeight="1" x14ac:dyDescent="0.2"/>
    <row r="173" s="1" customFormat="1" ht="13.5" customHeight="1" x14ac:dyDescent="0.2"/>
    <row r="174" s="1" customFormat="1" ht="13.5" customHeight="1" x14ac:dyDescent="0.2"/>
    <row r="175" s="1" customFormat="1" ht="13.5" customHeight="1" x14ac:dyDescent="0.2"/>
    <row r="176" s="1" customFormat="1" ht="13.5" customHeight="1" x14ac:dyDescent="0.2"/>
    <row r="177" s="1" customFormat="1" ht="13.5" customHeight="1" x14ac:dyDescent="0.2"/>
    <row r="178" s="1" customFormat="1" ht="13.5" customHeight="1" x14ac:dyDescent="0.2"/>
    <row r="179" s="1" customFormat="1" ht="13.5" customHeight="1" x14ac:dyDescent="0.2"/>
    <row r="180" s="1" customFormat="1" ht="13.5" customHeight="1" x14ac:dyDescent="0.2"/>
    <row r="181" s="1" customFormat="1" ht="13.5" customHeight="1" x14ac:dyDescent="0.2"/>
    <row r="182" s="1" customFormat="1" ht="13.5" customHeight="1" x14ac:dyDescent="0.2"/>
    <row r="183" s="1" customFormat="1" ht="13.5" customHeight="1" x14ac:dyDescent="0.2"/>
    <row r="184" s="1" customFormat="1" ht="13.5" customHeight="1" x14ac:dyDescent="0.2"/>
    <row r="185" s="1" customFormat="1" ht="13.5" customHeight="1" x14ac:dyDescent="0.2"/>
    <row r="186" s="1" customFormat="1" ht="13.5" customHeight="1" x14ac:dyDescent="0.2"/>
    <row r="187" s="1" customFormat="1" ht="13.5" customHeight="1" x14ac:dyDescent="0.2"/>
    <row r="188" s="1" customFormat="1" ht="13.5" customHeight="1" x14ac:dyDescent="0.2"/>
    <row r="189" s="1" customFormat="1" ht="13.5" customHeight="1" x14ac:dyDescent="0.2"/>
    <row r="190" s="1" customFormat="1" ht="13.5" customHeight="1" x14ac:dyDescent="0.2"/>
    <row r="191" s="1" customFormat="1" ht="13.5" customHeight="1" x14ac:dyDescent="0.2"/>
    <row r="192" s="1" customFormat="1" ht="13.5" customHeight="1" x14ac:dyDescent="0.2"/>
    <row r="193" s="1" customFormat="1" ht="13.5" customHeight="1" x14ac:dyDescent="0.2"/>
    <row r="194" s="1" customFormat="1" ht="13.5" customHeight="1" x14ac:dyDescent="0.2"/>
    <row r="195" s="1" customFormat="1" ht="13.5" customHeight="1" x14ac:dyDescent="0.2"/>
    <row r="196" s="1" customFormat="1" ht="13.5" customHeight="1" x14ac:dyDescent="0.2"/>
    <row r="197" s="1" customFormat="1" ht="13.5" customHeight="1" x14ac:dyDescent="0.2"/>
    <row r="198" s="1" customFormat="1" ht="13.5" customHeight="1" x14ac:dyDescent="0.2"/>
    <row r="199" s="1" customFormat="1" ht="13.5" customHeight="1" x14ac:dyDescent="0.2"/>
    <row r="200" s="1" customFormat="1" ht="13.5" customHeight="1" x14ac:dyDescent="0.2"/>
    <row r="201" s="1" customFormat="1" ht="13.5" customHeight="1" x14ac:dyDescent="0.2"/>
    <row r="202" s="1" customFormat="1" ht="13.5" customHeight="1" x14ac:dyDescent="0.2"/>
    <row r="203" s="1" customFormat="1" ht="13.5" customHeight="1" x14ac:dyDescent="0.2"/>
    <row r="204" s="1" customFormat="1" ht="13.5" customHeight="1" x14ac:dyDescent="0.2"/>
    <row r="205" s="1" customFormat="1" ht="13.5" customHeight="1" x14ac:dyDescent="0.2"/>
    <row r="206" s="1" customFormat="1" ht="13.5" customHeight="1" x14ac:dyDescent="0.2"/>
    <row r="207" s="1" customFormat="1" ht="13.5" customHeight="1" x14ac:dyDescent="0.2"/>
    <row r="208" s="1" customFormat="1" ht="13.5" customHeight="1" x14ac:dyDescent="0.2"/>
    <row r="209" s="1" customFormat="1" ht="13.5" customHeight="1" x14ac:dyDescent="0.2"/>
    <row r="210" s="1" customFormat="1" ht="13.5" customHeight="1" x14ac:dyDescent="0.2"/>
    <row r="211" s="1" customFormat="1" ht="13.5" customHeight="1" x14ac:dyDescent="0.2"/>
  </sheetData>
  <sheetProtection algorithmName="SHA-512" hashValue="Nz/O4Yqhi3Yyea844blAvY9tyA1F7dO0KTkFz0hRIFBCkbPxQUOWdm9+RtgP11b20bz0bS1zWuse28YMXfyMlw==" saltValue="i72zzuetftZL1uDAxxhQgA==" spinCount="100000" sheet="1" selectLockedCells="1"/>
  <mergeCells count="77">
    <mergeCell ref="E31:L31"/>
    <mergeCell ref="B31:D32"/>
    <mergeCell ref="G15:I15"/>
    <mergeCell ref="B33:C33"/>
    <mergeCell ref="B34:C34"/>
    <mergeCell ref="I28:L28"/>
    <mergeCell ref="B15:C15"/>
    <mergeCell ref="I19:J19"/>
    <mergeCell ref="E22:L22"/>
    <mergeCell ref="B25:C25"/>
    <mergeCell ref="B24:C24"/>
    <mergeCell ref="F9:G9"/>
    <mergeCell ref="E26:K26"/>
    <mergeCell ref="A9:B9"/>
    <mergeCell ref="F10:G10"/>
    <mergeCell ref="K6:L6"/>
    <mergeCell ref="F7:G7"/>
    <mergeCell ref="C10:E10"/>
    <mergeCell ref="C8:E8"/>
    <mergeCell ref="H10:J10"/>
    <mergeCell ref="H9:J9"/>
    <mergeCell ref="H8:J8"/>
    <mergeCell ref="H7:J7"/>
    <mergeCell ref="H6:J6"/>
    <mergeCell ref="K7:L7"/>
    <mergeCell ref="B22:D23"/>
    <mergeCell ref="B26:C26"/>
    <mergeCell ref="F55:G55"/>
    <mergeCell ref="C55:E55"/>
    <mergeCell ref="J55:K55"/>
    <mergeCell ref="A55:B55"/>
    <mergeCell ref="C51:F51"/>
    <mergeCell ref="A53:M53"/>
    <mergeCell ref="D3:J3"/>
    <mergeCell ref="A5:M5"/>
    <mergeCell ref="A21:M21"/>
    <mergeCell ref="A12:M12"/>
    <mergeCell ref="J54:M54"/>
    <mergeCell ref="A48:M48"/>
    <mergeCell ref="I51:K51"/>
    <mergeCell ref="B16:E16"/>
    <mergeCell ref="G16:K16"/>
    <mergeCell ref="M18:M19"/>
    <mergeCell ref="A47:M47"/>
    <mergeCell ref="A49:M49"/>
    <mergeCell ref="L18:L19"/>
    <mergeCell ref="D18:G19"/>
    <mergeCell ref="H44:J44"/>
    <mergeCell ref="A30:M30"/>
    <mergeCell ref="A1:H1"/>
    <mergeCell ref="A2:M2"/>
    <mergeCell ref="B14:C14"/>
    <mergeCell ref="G14:I14"/>
    <mergeCell ref="G13:L13"/>
    <mergeCell ref="B13:F13"/>
    <mergeCell ref="F6:G6"/>
    <mergeCell ref="A6:B6"/>
    <mergeCell ref="A7:B7"/>
    <mergeCell ref="A8:B8"/>
    <mergeCell ref="C6:E6"/>
    <mergeCell ref="A10:B10"/>
    <mergeCell ref="C9:E9"/>
    <mergeCell ref="C7:E7"/>
    <mergeCell ref="F8:G8"/>
    <mergeCell ref="K3:M4"/>
    <mergeCell ref="B35:C35"/>
    <mergeCell ref="A37:G38"/>
    <mergeCell ref="A46:M46"/>
    <mergeCell ref="E41:G42"/>
    <mergeCell ref="M37:M38"/>
    <mergeCell ref="J37:L38"/>
    <mergeCell ref="I40:J41"/>
    <mergeCell ref="I42:J42"/>
    <mergeCell ref="H40:H41"/>
    <mergeCell ref="M41:M42"/>
    <mergeCell ref="L41:L42"/>
    <mergeCell ref="K41:K42"/>
  </mergeCells>
  <phoneticPr fontId="1" type="noConversion"/>
  <hyperlinks>
    <hyperlink ref="A1:H1" location="'Full Study Warrant Form'!A1" display="Click Here to Return to 'Full Study Warrant Form' (Data Input Page)" xr:uid="{00000000-0004-0000-0100-000000000000}"/>
  </hyperlinks>
  <printOptions horizontalCentered="1"/>
  <pageMargins left="0.5" right="0.5" top="0.5" bottom="0.25" header="0.25" footer="0.2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39:H39"/>
  <sheetViews>
    <sheetView view="pageBreakPreview" zoomScale="115" zoomScaleNormal="100" zoomScaleSheetLayoutView="115" workbookViewId="0"/>
  </sheetViews>
  <sheetFormatPr defaultRowHeight="12.75" x14ac:dyDescent="0.2"/>
  <sheetData>
    <row r="39" spans="1:8" x14ac:dyDescent="0.2">
      <c r="A39" s="362" t="s">
        <v>28</v>
      </c>
      <c r="B39" s="362"/>
      <c r="C39" s="362"/>
      <c r="D39" s="362"/>
      <c r="E39" s="362"/>
      <c r="F39" s="362"/>
      <c r="G39" s="362"/>
      <c r="H39" s="362"/>
    </row>
  </sheetData>
  <sheetProtection password="ED44" sheet="1" objects="1" scenarios="1"/>
  <mergeCells count="1">
    <mergeCell ref="A39:H39"/>
  </mergeCells>
  <phoneticPr fontId="1" type="noConversion"/>
  <hyperlinks>
    <hyperlink ref="A39:H39" location="'Full Study Warrant Form'!A1" display="Click Here to Return to 'Full Study Warrant Form' (Data Input Page)" xr:uid="{00000000-0004-0000-0200-000000000000}"/>
  </hyperlinks>
  <pageMargins left="0.75" right="0.75" top="1" bottom="1" header="0.5" footer="0.5"/>
  <pageSetup scale="9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46:H46"/>
  <sheetViews>
    <sheetView view="pageBreakPreview" zoomScale="60" zoomScaleNormal="130" workbookViewId="0"/>
  </sheetViews>
  <sheetFormatPr defaultRowHeight="12.75" x14ac:dyDescent="0.2"/>
  <sheetData>
    <row r="46" spans="1:8" x14ac:dyDescent="0.2">
      <c r="A46" s="362" t="s">
        <v>28</v>
      </c>
      <c r="B46" s="362"/>
      <c r="C46" s="362"/>
      <c r="D46" s="362"/>
      <c r="E46" s="362"/>
      <c r="F46" s="362"/>
      <c r="G46" s="362"/>
      <c r="H46" s="362"/>
    </row>
  </sheetData>
  <sheetProtection password="ED44" sheet="1" objects="1" scenarios="1"/>
  <mergeCells count="1">
    <mergeCell ref="A46:H46"/>
  </mergeCells>
  <phoneticPr fontId="1" type="noConversion"/>
  <hyperlinks>
    <hyperlink ref="A46:H46" location="'Full Study Warrant Form'!A1" display="Click Here to Return to 'Full Study Warrant Form' (Data Input Page)" xr:uid="{00000000-0004-0000-0300-000000000000}"/>
  </hyperlinks>
  <pageMargins left="0.75" right="0.75" top="1" bottom="1" header="0.5" footer="0.5"/>
  <pageSetup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roup xmlns="ecf9f004-ad9b-4713-9ed4-880657249710">Speed, No Parking, and School Zoning Forms (from TEM Parts 7 &amp; 12)</Group>
    <OTO_x0020_Form_x0020_Number xmlns="ecf9f004-ad9b-4713-9ed4-880657249710">1296-01</OTO_x0020_Form_x0020_Number>
    <Modification_x0020_Date xmlns="ecf9f004-ad9b-4713-9ed4-880657249710">2021-07-16T04:00:00+00:00</Modification_x0020_Date>
    <Speed_x0020_Zone_x0020_Site_x003f_ xmlns="ecf9f004-ad9b-4713-9ed4-880657249710">true</Speed_x0020_Zone_x0020_Site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09F1EBD69C28C4A9250E5BBD828C9F8" ma:contentTypeVersion="9" ma:contentTypeDescription="Create a new document." ma:contentTypeScope="" ma:versionID="cdc04d15e4e2dcf1f9317e78623885b5">
  <xsd:schema xmlns:xsd="http://www.w3.org/2001/XMLSchema" xmlns:xs="http://www.w3.org/2001/XMLSchema" xmlns:p="http://schemas.microsoft.com/office/2006/metadata/properties" xmlns:ns2="ecf9f004-ad9b-4713-9ed4-880657249710" xmlns:ns3="cdf5cfbf-cf86-4eb7-ac31-a9fd0075546e" targetNamespace="http://schemas.microsoft.com/office/2006/metadata/properties" ma:root="true" ma:fieldsID="39324872a1e0ab85686a2af351af6541" ns2:_="" ns3:_="">
    <xsd:import namespace="ecf9f004-ad9b-4713-9ed4-880657249710"/>
    <xsd:import namespace="cdf5cfbf-cf86-4eb7-ac31-a9fd0075546e"/>
    <xsd:element name="properties">
      <xsd:complexType>
        <xsd:sequence>
          <xsd:element name="documentManagement">
            <xsd:complexType>
              <xsd:all>
                <xsd:element ref="ns2:OTO_x0020_Form_x0020_Number" minOccurs="0"/>
                <xsd:element ref="ns2:Group" minOccurs="0"/>
                <xsd:element ref="ns2:Modification_x0020_Date" minOccurs="0"/>
                <xsd:element ref="ns2:Speed_x0020_Zone_x0020_Site_x003f_"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f9f004-ad9b-4713-9ed4-880657249710" elementFormDefault="qualified">
    <xsd:import namespace="http://schemas.microsoft.com/office/2006/documentManagement/types"/>
    <xsd:import namespace="http://schemas.microsoft.com/office/infopath/2007/PartnerControls"/>
    <xsd:element name="OTO_x0020_Form_x0020_Number" ma:index="8" nillable="true" ma:displayName="OTO Form Number" ma:internalName="OTO_x0020_Form_x0020_Number">
      <xsd:simpleType>
        <xsd:restriction base="dms:Text">
          <xsd:maxLength value="255"/>
        </xsd:restriction>
      </xsd:simpleType>
    </xsd:element>
    <xsd:element name="Group" ma:index="9" nillable="true" ma:displayName="Group" ma:default="Traffic Signal Forms (from TEM Part 4)" ma:format="Dropdown" ma:internalName="Group">
      <xsd:simpleType>
        <xsd:union memberTypes="dms:Text">
          <xsd:simpleType>
            <xsd:restriction base="dms:Choice">
              <xsd:enumeration value="ITS CFR 940 Forms"/>
              <xsd:enumeration value="Air Speed Zone Forms (from TEM Part 3)"/>
              <xsd:enumeration value="Miscellaneous Forms (from TEM Part 12)"/>
              <xsd:enumeration value="Publication Forms (from TEM Part 1)"/>
              <xsd:enumeration value="Speed, No Parking, and School Zoning Forms (from TEM Parts 7 &amp; 12)"/>
              <xsd:enumeration value="Traffic Signal Forms (from TEM Part 4)"/>
            </xsd:restriction>
          </xsd:simpleType>
        </xsd:union>
      </xsd:simpleType>
    </xsd:element>
    <xsd:element name="Modification_x0020_Date" ma:index="10" nillable="true" ma:displayName="Modification Date" ma:default="[today]" ma:format="DateOnly" ma:internalName="Modification_x0020_Date">
      <xsd:simpleType>
        <xsd:restriction base="dms:DateTime"/>
      </xsd:simpleType>
    </xsd:element>
    <xsd:element name="Speed_x0020_Zone_x0020_Site_x003f_" ma:index="11" nillable="true" ma:displayName="Speed Zone Site?" ma:default="0" ma:description="Should this appear within the &quot;Speed Zone Forms&quot; view?" ma:internalName="Speed_x0020_Zone_x0020_Site_x003f_">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88E605-9910-4033-A4E7-5A7ABE1E328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6c75f4b-a2c9-46a4-a7e4-4e1431899dfb"/>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D4D6B05-C801-4DE3-B884-74BBBB0778C3}">
  <ds:schemaRefs>
    <ds:schemaRef ds:uri="http://schemas.microsoft.com/sharepoint/v3/contenttype/forms"/>
  </ds:schemaRefs>
</ds:datastoreItem>
</file>

<file path=customXml/itemProps3.xml><?xml version="1.0" encoding="utf-8"?>
<ds:datastoreItem xmlns:ds="http://schemas.openxmlformats.org/officeDocument/2006/customXml" ds:itemID="{E6E4E18E-B8ED-4DD5-8B79-BE50B04CAB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Full Study Warrant Form</vt:lpstr>
      <vt:lpstr>Calculation Sheet</vt:lpstr>
      <vt:lpstr>Roadway Characteristics</vt:lpstr>
      <vt:lpstr>Crashes to Include</vt:lpstr>
      <vt:lpstr>'Calculation Sheet'!Print_Area</vt:lpstr>
      <vt:lpstr>'Crashes to Include'!Print_Area</vt:lpstr>
      <vt:lpstr>'Full Study Warrant Form'!Print_Area</vt:lpstr>
      <vt:lpstr>'Roadway Characteristics'!Print_Area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Speed Zone Warrant Sheet (Excel Spreadsheet)</dc:title>
  <dc:creator>wvorst</dc:creator>
  <cp:lastModifiedBy>John Macadam</cp:lastModifiedBy>
  <cp:lastPrinted>2021-04-13T15:54:31Z</cp:lastPrinted>
  <dcterms:created xsi:type="dcterms:W3CDTF">2007-12-13T12:28:03Z</dcterms:created>
  <dcterms:modified xsi:type="dcterms:W3CDTF">2021-05-17T12:58:02Z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0x010100809F1EBD69C28C4A9250E5BBD828C9F8</vt:lpwstr>
  </property>
</Properties>
</file>